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X:\SERVICIOS ADMINISTRATIVOS\CONTRATACION\CONTRATACION 2017\CONTRATOS\INVITACIONES PUBLICAS\3) INV-PUB-03-2017 -BPM -MODELO DE OPERACION\RESPUESTA  OBSERVACIONES  CALIFICACIONES\TRASLADO  RESPUESTA A OBSERVACIONES\"/>
    </mc:Choice>
  </mc:AlternateContent>
  <bookViews>
    <workbookView xWindow="0" yWindow="0" windowWidth="23040" windowHeight="9060" tabRatio="599"/>
  </bookViews>
  <sheets>
    <sheet name="1. Requisitos Habilitantes BPM" sheetId="3" r:id="rId1"/>
    <sheet name="Hoja1" sheetId="10" state="hidden" r:id="rId2"/>
  </sheets>
  <definedNames>
    <definedName name="_xlnm.Print_Titles" localSheetId="0">'1. Requisitos Habilitantes BPM'!$B:$D,'1. Requisitos Habilitantes BPM'!$1:$3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8" i="10" l="1"/>
  <c r="AL18" i="10" s="1"/>
  <c r="Q18" i="10"/>
  <c r="Q19" i="10" s="1"/>
  <c r="G18" i="10"/>
  <c r="H18" i="10" s="1"/>
  <c r="AK17" i="10"/>
  <c r="AL17" i="10" s="1"/>
  <c r="G17" i="10"/>
  <c r="H17" i="10" s="1"/>
  <c r="AK16" i="10"/>
  <c r="AL16" i="10" s="1"/>
  <c r="Q16" i="10"/>
  <c r="R16" i="10" s="1"/>
  <c r="AL15" i="10"/>
  <c r="AK15" i="10"/>
  <c r="Q15" i="10"/>
  <c r="G15" i="10"/>
  <c r="H15" i="10" s="1"/>
  <c r="AK14" i="10"/>
  <c r="AL14" i="10" s="1"/>
  <c r="AA14" i="10"/>
  <c r="R14" i="10"/>
  <c r="Q14" i="10"/>
  <c r="H14" i="10"/>
  <c r="G14" i="10"/>
  <c r="AV13" i="10"/>
  <c r="AL13" i="10"/>
  <c r="AK13" i="10"/>
  <c r="AB13" i="10"/>
  <c r="AA13" i="10"/>
  <c r="Q13" i="10"/>
  <c r="G13" i="10"/>
  <c r="AU12" i="10"/>
  <c r="AU13" i="10" s="1"/>
  <c r="AK12" i="10"/>
  <c r="AL12" i="10" s="1"/>
  <c r="AA12" i="10"/>
  <c r="AB12" i="10" s="1"/>
  <c r="Q12" i="10"/>
  <c r="G12" i="10"/>
  <c r="AK11" i="10"/>
  <c r="AL11" i="10" s="1"/>
  <c r="AA11" i="10"/>
  <c r="AB11" i="10" s="1"/>
  <c r="Q11" i="10"/>
  <c r="R11" i="10" s="1"/>
  <c r="G11" i="10"/>
  <c r="H11" i="10" s="1"/>
  <c r="AV10" i="10"/>
  <c r="AU10" i="10"/>
  <c r="AK10" i="10"/>
  <c r="AL10" i="10" s="1"/>
  <c r="AA10" i="10"/>
  <c r="AB10" i="10" s="1"/>
  <c r="Q10" i="10"/>
  <c r="R10" i="10" s="1"/>
  <c r="G10" i="10"/>
  <c r="AV9" i="10"/>
  <c r="AU9" i="10"/>
  <c r="AK9" i="10"/>
  <c r="AA9" i="10"/>
  <c r="AA15" i="10" s="1"/>
  <c r="Q9" i="10"/>
  <c r="R9" i="10" s="1"/>
  <c r="G9" i="10"/>
  <c r="AU8" i="10"/>
  <c r="AK8" i="10"/>
  <c r="AL8" i="10" s="1"/>
  <c r="Q8" i="10"/>
  <c r="R8" i="10" s="1"/>
  <c r="G8" i="10"/>
  <c r="H8" i="10" s="1"/>
  <c r="AV7" i="10"/>
  <c r="AV11" i="10" s="1"/>
  <c r="AV14" i="10" s="1"/>
  <c r="AU7" i="10"/>
  <c r="AU11" i="10" s="1"/>
  <c r="AU14" i="10" s="1"/>
  <c r="AK7" i="10"/>
  <c r="AK19" i="10" s="1"/>
  <c r="AA7" i="10"/>
  <c r="AB7" i="10" s="1"/>
  <c r="AB8" i="10" s="1"/>
  <c r="Q7" i="10"/>
  <c r="R7" i="10" s="1"/>
  <c r="R17" i="10" s="1"/>
  <c r="G7" i="10"/>
  <c r="H7" i="10" s="1"/>
  <c r="H16" i="10" s="1"/>
  <c r="H19" i="10" l="1"/>
  <c r="H20" i="10" s="1"/>
  <c r="AA8" i="10"/>
  <c r="AA16" i="10" s="1"/>
  <c r="Q17" i="10"/>
  <c r="Q20" i="10" s="1"/>
  <c r="AL7" i="10"/>
  <c r="AL19" i="10" s="1"/>
  <c r="AB9" i="10"/>
  <c r="AB15" i="10" s="1"/>
  <c r="AB16" i="10" s="1"/>
  <c r="R18" i="10"/>
  <c r="R19" i="10" s="1"/>
  <c r="R20" i="10" s="1"/>
</calcChain>
</file>

<file path=xl/sharedStrings.xml><?xml version="1.0" encoding="utf-8"?>
<sst xmlns="http://schemas.openxmlformats.org/spreadsheetml/2006/main" count="536" uniqueCount="301">
  <si>
    <t>CRITERIO</t>
  </si>
  <si>
    <t>DESCRIPCION</t>
  </si>
  <si>
    <t>Experiencia de la empresa</t>
  </si>
  <si>
    <t>Cumple</t>
  </si>
  <si>
    <t>Folios</t>
  </si>
  <si>
    <t>Observación</t>
  </si>
  <si>
    <t>UT RSM-ONE</t>
  </si>
  <si>
    <t>UT EY-STEFANINI BPM</t>
  </si>
  <si>
    <t>UT MYQ - ASSIST</t>
  </si>
  <si>
    <t>UT DATA - COEM</t>
  </si>
  <si>
    <t>Certificación Partber MEGA</t>
  </si>
  <si>
    <t xml:space="preserve">El proponente debera acreditar una experiencia minima de cinco (5) años en el desarrollo de consultorias en diseño e implementación de modelos de operación basado en: procesos mediante metodologia BPMN para entidades públicas y/o, privadas. Esta experiencia debera ser demostrada a traves de maximo 10 certificaciones en la ejecución de proyectos en entidades públicas y privadas (al menos una certificación para cada tipo de entidad) con objetos iguales o similares al presente, ejecutados en los últimos 10 años, contados a partir de la fecha de cierre de la presente invitación. Cuando los objetos de las certificaciones acreditadas no correspondan de forma exacta con  el objeto de la invitaci6n, se deber garantizar que con máximo 10 certificaciones entregadas se evidencie la experiencia en el alcance completo de la invitaci6n, esto es en diserño, en modelación e implementaci6n de modelos de operación por procesos bajo metodologia BPM. </t>
  </si>
  <si>
    <t>EMPRESA CONTRATANTE</t>
  </si>
  <si>
    <t>PROPONENTE</t>
  </si>
  <si>
    <t>INICIO</t>
  </si>
  <si>
    <t>TÉRMINO</t>
  </si>
  <si>
    <t>MESES VALIDADOS</t>
  </si>
  <si>
    <t>EA STRATEGY</t>
  </si>
  <si>
    <t>FOLIO</t>
  </si>
  <si>
    <t>OBSERVACIONES</t>
  </si>
  <si>
    <t>CORPARQUES</t>
  </si>
  <si>
    <t>293, 294</t>
  </si>
  <si>
    <t>AV VILLAS - 0089</t>
  </si>
  <si>
    <t>AV VILLAS - 0064</t>
  </si>
  <si>
    <t>AV VILLAS - 0151</t>
  </si>
  <si>
    <t>NO</t>
  </si>
  <si>
    <t>280-296</t>
  </si>
  <si>
    <t>SI</t>
  </si>
  <si>
    <t>1.- Gerente de Proyecto</t>
  </si>
  <si>
    <t>2.- Consultor de Procesos BPM Líder</t>
  </si>
  <si>
    <t>4.- Consultor de BPM</t>
  </si>
  <si>
    <t>6.- Experto en
Herramienta NINTEX</t>
  </si>
  <si>
    <t>Especialización o maestria en Gerencia de Proyectos y/o planeación,
administracion y afines.</t>
  </si>
  <si>
    <t>Certificado vigente PMP (Project Management Professional)</t>
  </si>
  <si>
    <t>Titulo profesional en carreras cuyo Nucleo Básico de Conocimiento - NBC se,encuentren en."INGENIERIA DE SISTEMAS, TELEMATICA Y AFINES" o "INGENIERIA INDUSTRIAL Y AFINES" o "ADMINISTRAClON" o "INGENIERJA ELECTRONICA, TELECOMUNICAClONES Y AFINES ".</t>
  </si>
  <si>
    <t>Certificado como experto en BPM</t>
  </si>
  <si>
    <t>Minimo 5 años de experiencia profesional en desarrollo efectivo de consultorias de diseño e implementación de modelos de operacion por procesos y procedimientos bajo metodologia BPM.</t>
  </si>
  <si>
    <t>5.- Experto en
Herramienta MEGA</t>
  </si>
  <si>
    <t>Minimo 5 años de experiencia profesional en gerencia o administración de proyectos</t>
  </si>
  <si>
    <t>Especialización o maestria en temas relacionados desarrollo organizacional o afines, cuyo Núcleo Basico Conocimiento se encuentre en "ADMINISTRACION".</t>
  </si>
  <si>
    <t>Especialización o maestría en gestión o sistemas de calidad y afines</t>
  </si>
  <si>
    <t>Minimo 3 años de experiencla profesional en desarrollo de diseño e implementación de procesos y procedimientos bajo metodologia BPM.</t>
  </si>
  <si>
    <t>Especialización o maestria en temas relacionados con Gestión o sistemas de Calidad o afines.</t>
  </si>
  <si>
    <t>Titulo profesional en carreras cuyo Núcleo Basico Conocimiento - NBC se encuentren en "INGENIERIA DE SISTEMAS, TELEMATICA Y AFtNES" o "INGENIERiA INDUSTRIAL Y AFINES" o "ADMINISTRACION" o "SOCIOLOGIA, TRABAJO SOCIAL Y AFINES"</t>
  </si>
  <si>
    <t>Minimo 3 años de experiencia profesional en desarrollo efectivo de consultotias de gestión del cambio.</t>
  </si>
  <si>
    <t>Titulo profesional en carreras cuyo Núcleo Basico Conocimiento - NBC Se encuentren en "INGENIERIA DE SISTEMAS, TELEMATICA Y AFINES" o "INGENIERIA INDUSTRIAL Y AFINES" o "ADMINISTRACION" o "INGENIERIA ELECTRONICA, TELECOMUNICACIONES Y AFINES</t>
  </si>
  <si>
    <t>Titulo profesional en carreras cuyo Núcleo Basico Conocimiento - NBC se encuentren en "INGENIERIA DE SISTEMAS, TELEMATICA Y AFINES" o "INGENIERIA ELECTRONICA, TELECOMUNICACIONES Y AFINES".</t>
  </si>
  <si>
    <t>Dos (2) años de experiencia profesional como Consultor en la ejecucion de proyectos de implementación de Procesos con metodologia BPMN sobre herramienta MEGA (demostrable, por medio de certificacjones de clientes con calificación satisfactoria del servicio) de empresas que usen la herramienta MEGA en el módulos Process BPMN).</t>
  </si>
  <si>
    <t>RSM</t>
  </si>
  <si>
    <t>SUCO</t>
  </si>
  <si>
    <t>ONE CLICK</t>
  </si>
  <si>
    <t>Requerimiento Adicional:  Se debera acreditar para uno de los miembros del equipo," Certificación como arquitecto empresarial en metodologia TOGAF - Certified con experiencia minima de 2 años en procesos de arquitectura empresarial.</t>
  </si>
  <si>
    <t>Titulo profesional en carreras cuyo núcleo Basico Conocimiento NBC se
encuentren en "INGENIERIA DE "SISTEMAS, TELEMATICA Y AFINES" o "INGENIERIA INDUSTRIAL Y AFINES" o "ADMINISTRACION" o
"INGENIERIA ELECTRONICA, TELECOMUNICACIONES Y AFINES</t>
  </si>
  <si>
    <t xml:space="preserve">Plazo de Ejecución </t>
  </si>
  <si>
    <t>VII- PLAZO DE EJECUCIÓN DEL CONTRATO.
El tiempo de ejecución del respectivo contrato, tendrá una duración entre nueve (9) y quince (15) meses contados a partir de la suscripción de acta de inicio, previo perfeccionamiento del contrato y aprobación de la garantía. El proponente indicará en la respectiva propuesta el plazo de ejecución de la consultoría, teniendo en cuenta los plazos antes señalados.</t>
  </si>
  <si>
    <t>9 MESES</t>
  </si>
  <si>
    <t>DECAMERON</t>
  </si>
  <si>
    <t>CLINICA DEL BOSQUE</t>
  </si>
  <si>
    <t>74-75</t>
  </si>
  <si>
    <t>CONTRALORIA GENERAL DE LA REPÚBLICA</t>
  </si>
  <si>
    <t>LA SANTE MEDICAMENTOS</t>
  </si>
  <si>
    <t>WORLD BANK GROUP</t>
  </si>
  <si>
    <t>REFICAR</t>
  </si>
  <si>
    <t>ECOPETROL</t>
  </si>
  <si>
    <t>INVERSIONES MUNDIAL</t>
  </si>
  <si>
    <t>SUPERSOCIEDADES</t>
  </si>
  <si>
    <t>5-6-7</t>
  </si>
  <si>
    <t>UT EY - STEFANINI</t>
  </si>
  <si>
    <t>COLCIENCIAS</t>
  </si>
  <si>
    <t>ASSIST</t>
  </si>
  <si>
    <t>EY</t>
  </si>
  <si>
    <t>217</t>
  </si>
  <si>
    <t>221</t>
  </si>
  <si>
    <t>SDT INGENIERIA</t>
  </si>
  <si>
    <t>FUERZA AEREA COLOMBIANA</t>
  </si>
  <si>
    <t>UGPP</t>
  </si>
  <si>
    <t>TELMEX COLOMBIA</t>
  </si>
  <si>
    <t>MINISTERIO DEL INTERIOR</t>
  </si>
  <si>
    <t>FONDO DE TECNOLOGIAS DE LA INFORMACION Y LAS COMUNICACIONES</t>
  </si>
  <si>
    <t>79-80-81</t>
  </si>
  <si>
    <t>SSST</t>
  </si>
  <si>
    <t>MYQ</t>
  </si>
  <si>
    <t>102-117</t>
  </si>
  <si>
    <t>130-131</t>
  </si>
  <si>
    <t>148-149</t>
  </si>
  <si>
    <t>161-174</t>
  </si>
  <si>
    <t>185-192</t>
  </si>
  <si>
    <t>203-204</t>
  </si>
  <si>
    <t>UT FOGACOOP BPM (SOAIN - GLOBAL TEC.)</t>
  </si>
  <si>
    <t>COLPENSIONES</t>
  </si>
  <si>
    <t>BCO. PICHINCHA</t>
  </si>
  <si>
    <t>COTRAFA</t>
  </si>
  <si>
    <t>COLVISTA</t>
  </si>
  <si>
    <t>CATASTRO DISTRITAL</t>
  </si>
  <si>
    <t>92-93</t>
  </si>
  <si>
    <t>94-100</t>
  </si>
  <si>
    <t>UNIV. COOP. DE COL.</t>
  </si>
  <si>
    <t>102-103</t>
  </si>
  <si>
    <t>IQ OUTSOURCING</t>
  </si>
  <si>
    <t>CI AMERICAFLOR</t>
  </si>
  <si>
    <t>UT DATA-COEM</t>
  </si>
  <si>
    <t>123 - 124</t>
  </si>
  <si>
    <t>145-148</t>
  </si>
  <si>
    <t>155-156</t>
  </si>
  <si>
    <t>EXPERIENCIA DEL PROPONENTE</t>
  </si>
  <si>
    <t>Al menos una la experiencia certificada debe incluir empresas públicas y privadas (al menos 1 de cada una)</t>
  </si>
  <si>
    <t>GOBERNACION DEL TOLIMA</t>
  </si>
  <si>
    <t xml:space="preserve">UNIV. DE LA SALLE </t>
  </si>
  <si>
    <t>132-154</t>
  </si>
  <si>
    <t>130-154</t>
  </si>
  <si>
    <t>COEM</t>
  </si>
  <si>
    <t>SENA</t>
  </si>
  <si>
    <t>176-78</t>
  </si>
  <si>
    <t>ICETEX</t>
  </si>
  <si>
    <t>196-218</t>
  </si>
  <si>
    <t>264-265</t>
  </si>
  <si>
    <t>Dos (2) años de experiencia profesional como Consultor en la ejecucion de proyectos de implementación de Procesos con metodologia BPMN sobre herramienta NINTEX  (demostrable, por medio de certificacjones de clientes con calificación satisfactoria del servicio) de empresas que usen la herramienta MEGA en el módulos Process NINTEX).</t>
  </si>
  <si>
    <t>PROFESIONAL ANGELA MARÍA PLA BAEZ - ING. INDUSTRIAL</t>
  </si>
  <si>
    <t>ESP. EN SIST. DE CONTROL ORGANIZ. Y DE GESTIÓN</t>
  </si>
  <si>
    <t>95-105</t>
  </si>
  <si>
    <t>81-88</t>
  </si>
  <si>
    <t xml:space="preserve">PROF. GABRIEL ORLANDO GARCIA ORJUELA - ING. SISTEMAS </t>
  </si>
  <si>
    <t>PROF. LINA ANDREA TORRES SAMBONI - ING. SISTEMAS</t>
  </si>
  <si>
    <t>MG. EN GESTION DE LA INFORM.</t>
  </si>
  <si>
    <t>CERTIFICACION IBM</t>
  </si>
  <si>
    <t>PROF. JAZMINE DUFFAY AREVALO RAMÍREZ - ING. INDUSTRIAL</t>
  </si>
  <si>
    <t>ESP. SIST. DE CONTROL ORG. Y DE GESTIÓN.</t>
  </si>
  <si>
    <t>PROF. JOHANNA ANDREA TORRES RIAÑO - ING. INDUTRIAL</t>
  </si>
  <si>
    <t>ESP. GERENCIA INTEGRAL DE LA CALIDAD</t>
  </si>
  <si>
    <t>PROF. FELIPE POVEDA CASTILLO - ING. DE SISTEMAS</t>
  </si>
  <si>
    <t>61-62</t>
  </si>
  <si>
    <t>77-78</t>
  </si>
  <si>
    <t>79 a 94</t>
  </si>
  <si>
    <t>95-96</t>
  </si>
  <si>
    <t>97-98</t>
  </si>
  <si>
    <t>99 A 106</t>
  </si>
  <si>
    <t>ICONTEC - orden 221/15</t>
  </si>
  <si>
    <t>PROF. OSCAR IVAN CASTRO BUITRAGO - ING. ELECTRÓNICO</t>
  </si>
  <si>
    <t>111</t>
  </si>
  <si>
    <t>ESP. FINANZAS CORPORATIVAS</t>
  </si>
  <si>
    <t>112</t>
  </si>
  <si>
    <t>113</t>
  </si>
  <si>
    <t>116-118</t>
  </si>
  <si>
    <t xml:space="preserve">PROF. MARIO MONSALVE HAZBON - ING. SISTEMAS </t>
  </si>
  <si>
    <t>121</t>
  </si>
  <si>
    <t>123</t>
  </si>
  <si>
    <t>124</t>
  </si>
  <si>
    <t>PROF. ANA MARIA GÓMEZ - ING. INDUSTRIAL</t>
  </si>
  <si>
    <t xml:space="preserve">ESP. GERENCIA PROYECTOS </t>
  </si>
  <si>
    <t>147</t>
  </si>
  <si>
    <t>PROF. MIGUEL ANGEL DELGADO DEL RIO - ING. INDUSTRIAL</t>
  </si>
  <si>
    <t>ESP. ING. DE LA CALIDAD Y EL COMPORTAMIENTO</t>
  </si>
  <si>
    <t>LILIAN SORET RUIZ ARIZATIENE INGENIERA DE SISTEMAS 
ESPECIALIZACION FOLIO 220</t>
  </si>
  <si>
    <t>SOAIN</t>
  </si>
  <si>
    <t xml:space="preserve">185 Y 192 </t>
  </si>
  <si>
    <t>ESPECIALIZACION EN GERENCIA DE EMPRESAS DE TELECOMUNICACIONES</t>
  </si>
  <si>
    <t xml:space="preserve">GILMA QUINTERO MARTINEZ INGENIERA DE SISTEMAS </t>
  </si>
  <si>
    <t>GESTION INTEGRALDE PROYECTOS</t>
  </si>
  <si>
    <t>EDWAR ANDRES GUTIERREZ APONTE INGENIERO DE SISTEMAS</t>
  </si>
  <si>
    <t>DIEGO JAVIER SILVA LUGO - ING. SISTEMAS</t>
  </si>
  <si>
    <t>ESP. ADMON DE EMPRESAS</t>
  </si>
  <si>
    <t>IVAN EDUARDO LOPEZ SALGADO - ING. INDUSTRIAL</t>
  </si>
  <si>
    <t>MG. DIRECCION DE EMPRESAS</t>
  </si>
  <si>
    <t>JUAN PABLO DAZA CARREÑO - ING. SISTEMAS</t>
  </si>
  <si>
    <t>MG DIRECCION DE EMPRESAS</t>
  </si>
  <si>
    <t>ERDWIN HANZ MARTIN LEAL - ING SISTEMAS</t>
  </si>
  <si>
    <t>ESP GERENCIA DE PROYECTOS</t>
  </si>
  <si>
    <t>SOLANO BORJA DIEGO ENRIQUE - ING SISTEMAS</t>
  </si>
  <si>
    <t xml:space="preserve"> DAVID CASTRO BARON - ING. TELEMATICO</t>
  </si>
  <si>
    <t>59-60</t>
  </si>
  <si>
    <t>Aclarado</t>
  </si>
  <si>
    <t>Aclarada</t>
  </si>
  <si>
    <t>60-85</t>
  </si>
  <si>
    <t>100-117</t>
  </si>
  <si>
    <t>Certificación TOGAF y Cumple experiencia de 2 años como arquitecto</t>
  </si>
  <si>
    <t>59-106</t>
  </si>
  <si>
    <t>BCO. CAJA SOCIAL - 4500043752</t>
  </si>
  <si>
    <t>115-116-300</t>
  </si>
  <si>
    <t>4.1. CALIDAD DEL PROPONENTE:
El proponente deberá acreditar certificación como Partner “Certified” y/o Partner Gold de MEGA</t>
  </si>
  <si>
    <t>No cumple experiencia exigida</t>
  </si>
  <si>
    <t>45 ACL</t>
  </si>
  <si>
    <t>44 ACL</t>
  </si>
  <si>
    <t>46 ACL</t>
  </si>
  <si>
    <t xml:space="preserve">47 ACL </t>
  </si>
  <si>
    <t>Arquitecto Empresarial</t>
  </si>
  <si>
    <t>291 PROP y 112 a 119 ACL</t>
  </si>
  <si>
    <t>292 PROP Y 120 A 125 ACL</t>
  </si>
  <si>
    <t>296 PROP Y 126-190 ACL</t>
  </si>
  <si>
    <t>297 PROP Y 126-190 ACL</t>
  </si>
  <si>
    <t>SERVICIO GEOLOGICO COLOMBIANO - 533/2015</t>
  </si>
  <si>
    <t xml:space="preserve">Aclarado </t>
  </si>
  <si>
    <t>Se toma periodo que no traslapa</t>
  </si>
  <si>
    <t>CERTIFICACION BPM AURAPORTAL</t>
  </si>
  <si>
    <t>No cumple experiencia exigida - No fue aclarada</t>
  </si>
  <si>
    <t>Aclarado - No cumple con experiencia exigida</t>
  </si>
  <si>
    <t>Certificado BPM DE OMG</t>
  </si>
  <si>
    <t>ACLARADO - MAGISTER EN ADMINISTRACION DE EMPRESAS</t>
  </si>
  <si>
    <t>Certificación  Bizagi profesional</t>
  </si>
  <si>
    <t xml:space="preserve">PROF. VICTOR HUGO QUINTERO MARIN INGENIERO ELECTRONICO </t>
  </si>
  <si>
    <t>No fueron entregados soportes de Formación. Anexo 14 sin firma.</t>
  </si>
  <si>
    <t>No fueron entregados soportes de experiencia. Anexo 14 sin firma.</t>
  </si>
  <si>
    <t>REQUISITOS HABILITANTES</t>
  </si>
  <si>
    <t>EQUIPO DE TRABAJO</t>
  </si>
  <si>
    <t>3.- Consultor en Gestión de Asimilación del Cambio</t>
  </si>
  <si>
    <t>MAGISTER EN  DIRECCION ESTRATEGICA DE ESPAÑA - Aclarada aporta convalidación.</t>
  </si>
  <si>
    <t xml:space="preserve">Aclarado - Especialista en Gerencia de Talento Humano. </t>
  </si>
  <si>
    <t>251-252-253</t>
  </si>
  <si>
    <t>QUIEN APORTA CERTIFICACION</t>
  </si>
  <si>
    <t>MESES DE EXPERIENCIA DEL CONTRATO</t>
  </si>
  <si>
    <t>% PARTICIPACION DEL CONTRATO O PROYECTO</t>
  </si>
  <si>
    <t>SOAIN EN UT</t>
  </si>
  <si>
    <t>BCO. CAJA SOCIAL - 4500039004</t>
  </si>
  <si>
    <t>ACL</t>
  </si>
  <si>
    <t>STEFANINI UT</t>
  </si>
  <si>
    <t>BANCO DE BOGOTA - 356-3</t>
  </si>
  <si>
    <t>Aclarado - La  certificación fue expedida  el 14/08/17</t>
  </si>
  <si>
    <t>GROWDATA</t>
  </si>
  <si>
    <t>COEM-UT</t>
  </si>
  <si>
    <t>MYQ UT</t>
  </si>
  <si>
    <t>SUBTOTAL EXPERIENCIA MIEMBRO ONE CLICK</t>
  </si>
  <si>
    <t>TOTAL EXPERIENCIA UT</t>
  </si>
  <si>
    <t>SUBTOTAL EXPERIENCIA MIEMBRO RSM</t>
  </si>
  <si>
    <t>SUBTOTAL EXPERIENCIA MIEMBRO EY</t>
  </si>
  <si>
    <t>SUBTOTAL EXPERIENCIA MIEMBRO STEFANINI</t>
  </si>
  <si>
    <t>SUBTOTAL EXPERIENCIA MIEMBRO ASSIST</t>
  </si>
  <si>
    <t>SUBTOTAL EXPERIENCIA MIEMBRO MYQ</t>
  </si>
  <si>
    <t>SUBTOTAL EXPERIENCIA MIEMBRO GROW DATA</t>
  </si>
  <si>
    <t>SUBTOTAL EXPERIENCIA MIEMBRO COEM</t>
  </si>
  <si>
    <t>ICA - EN UT</t>
  </si>
  <si>
    <t>MINTRABAJO - UT</t>
  </si>
  <si>
    <t>Aclarado - Se traslapa</t>
  </si>
  <si>
    <t>Aclarado - Se toma periodo que no traslapa</t>
  </si>
  <si>
    <t>64-65</t>
  </si>
  <si>
    <t>Se traslapa</t>
  </si>
  <si>
    <t>No cumple experiencia exigida - REVISAR CON FRANCISCO</t>
  </si>
  <si>
    <t>En ejecución la certificación fue dada el 23/1/18</t>
  </si>
  <si>
    <t>Aclarado - Se toma experiencia hasta la fecha de la certificación expedida  el 14/08/17</t>
  </si>
  <si>
    <t>BANCO DE BOGOTA - 356-4</t>
  </si>
  <si>
    <t>BANCO DE BOGOTA - 356-2</t>
  </si>
  <si>
    <t>Aclarado - Se traslapa - La  certificación fue expedida  el 14/08/17</t>
  </si>
  <si>
    <t>No cumple - módulo de riesgos MEGA</t>
  </si>
  <si>
    <t>Aclarado - El Profesional CRISTIAN CAMILO GAITAN - ING. ELECTRÓNICO -  PRESENTADO EN MODIFICACIÓN DE  ACLARACIONES EN REEMPLAZO DE JUAN MANUEL FLECHAS A FOLIO 6  y 47 de aclaraciones de fecha 12 de febrero de 2018</t>
  </si>
  <si>
    <t>Maestría en Gestión de Proyectos - MODIFICADO EN ACLARACIONES A FOLIO 45 de aclaraciones de fecha 12 de febrero de 2018</t>
  </si>
  <si>
    <t>Aclarado por cambio de profesional para el rol. A Folio 46 de aclaraciones de fecha 12 de febrero de 2018</t>
  </si>
  <si>
    <t>Aclarado feb 19/2018</t>
  </si>
  <si>
    <t>Aclarada Feb 12 y 19 de 2018</t>
  </si>
  <si>
    <t>Aportado en aclaración Feb 19 de 2018</t>
  </si>
  <si>
    <t>En Aclaración No. 2  de Feb 19/2018 Se solicita cambio por ALDEMAR CASAS GAITAN - PROF. ADMINISTRACION DE EMPRESAS, en reemplazo de la profesional LUZ HELENA URIBE.</t>
  </si>
  <si>
    <t>Aclarado Feb 12/2018  - PROF. JOSE VICENTE CIFUENTES - ING. INDUSTRIAL en reemplazo de RAÚL RAFAEL RUÍZ CUBILLOS</t>
  </si>
  <si>
    <t>Aclarado Feb 19/2018 y Feb 22/2018</t>
  </si>
  <si>
    <t>PROF. DAVID ALEXANDER PEÑA FRANCO - ING. DE SISTEMAS CAMBIADO EN ACLARACION DEL 12  DE FEB/2018 EN REEMPLAZO DE PROF. JULIAN EDUARDO RAMIREZ RICO - ING. INFORMATICO</t>
  </si>
  <si>
    <t>Aclarado - FEB 12 DE 2018</t>
  </si>
  <si>
    <t>PROF. KAREN ROSARIO MORENO BARRAGAN - ING. DE SISTEMAS.  ESPECIALISTA EN INFORMATICA INDUSTRIAL A FOLIO 173 Y MAGISTER EN TECNOLÓGICO EN BUSSINES PROCESS MANAGEMENT  A FOLIO 174, EL CUAL EN ACLARACION SE SUSCRIBE A CODIGO 748 DE CLASIFICACION CINES DE LA UNESCO.</t>
  </si>
  <si>
    <t>Aclarado - Feb 12/2018</t>
  </si>
  <si>
    <t>21, 58 a 67 ACL</t>
  </si>
  <si>
    <t>Aclarado Feb 19/2018</t>
  </si>
  <si>
    <t>99-106 - ACL</t>
  </si>
  <si>
    <t>115 A 118</t>
  </si>
  <si>
    <t>Aclarada Feb 12/2018  y Feb 19/2018</t>
  </si>
  <si>
    <t>142-143</t>
  </si>
  <si>
    <t>149 A 151</t>
  </si>
  <si>
    <t>Aclarado Feb 12/2018</t>
  </si>
  <si>
    <t>130-135-ACL</t>
  </si>
  <si>
    <t>140</t>
  </si>
  <si>
    <t>141</t>
  </si>
  <si>
    <t>146</t>
  </si>
  <si>
    <t>PROFESIONAL JAIRO ALBERTO RIASCOS MUÑOZ PROF. INGENIERO ELECTRÓNICO -  MODIFICADO EN ACLARACIONES FEB 12/2018</t>
  </si>
  <si>
    <t>SOPORTES DE ACLARACION FEB 12 DE 2018</t>
  </si>
  <si>
    <t>112 Y ACL</t>
  </si>
  <si>
    <t>78-105</t>
  </si>
  <si>
    <t>Aclarada Feb 12/2018- No cumple experiencia requerida y No evidencia % de participación</t>
  </si>
  <si>
    <t xml:space="preserve">Aclarada Feb 12/2018 - Se traslapa </t>
  </si>
  <si>
    <t>Aclarada Feb 12/2018 - se toma periodo que no traslapa</t>
  </si>
  <si>
    <t>Aclarada Feb 12/2018</t>
  </si>
  <si>
    <t>Aclarada Feb 12/2018 - Proponente solicita no ser tenida en cuenta.</t>
  </si>
  <si>
    <t>En Aclaración No. 1 Feb 12/18 -  En anexo 11 se presenta el diploma de Magister en Executive en Administración de Empresas de Madrid con documento de apostille y en aclaración No. 2 Feb 19/18 aporta plan de estudios y ubica título de formación en el código 748 de la clasificación CINES de la UNESCO.</t>
  </si>
  <si>
    <t>Aclarado Feb 12/2018 Anexo 8</t>
  </si>
  <si>
    <t>Aclarado - Certificación TOGAF y  experiencia de 2 años como Arquitecto Empresarial Aclarado Feb 12/2018 Anexo 8.</t>
  </si>
  <si>
    <t>Aclarada Feb 9/2018</t>
  </si>
  <si>
    <t>Aclarado FEb 12/2018  Y Feb 19/2018</t>
  </si>
  <si>
    <t>PROFESIONAL PAULA VICKY HERRERA LEGUIZAMON - ECONOMISTA EXTERNADO NO CUMPLE CODIGO SNIES NBC</t>
  </si>
  <si>
    <t>Aclarado Feb 19/2018  OSVALDO JOSE GARCERANT ROSALES - PORF. INGENIERIA INDUSTRIAL EN REEMPLAZO  DE PAOLA ESCOBAR PULIDO</t>
  </si>
  <si>
    <t>Aclarado - TOGAF y Experiencia certificada 2 años de AE</t>
  </si>
  <si>
    <t>Aclarada Marzo 7</t>
  </si>
  <si>
    <t>Aclarada Feb 9/2018 y Marzo 7/2018</t>
  </si>
  <si>
    <t>Aclarada Anexos 1 y 2 de respuesta del 7/3/2018 - REVISAR CON FRANCISCO los contratos remitidos en aclaración del 7 de marzo no corresponden a la certificación a aportada.</t>
  </si>
  <si>
    <t>Aclarada Anexo 3 respuesta del 7/3/2018</t>
  </si>
  <si>
    <t>Aclarado Feb 9 y 19 y  marzo 7 de 2018. Las certificaciones validadas para la experiencia solicitada suman 58,6 meses de experiencia.</t>
  </si>
  <si>
    <t>Aclarado Feb 12/2018 y Feb 19/2018. Las certificaciones validadas para la experiencia solicitada suman 66 meses de experiencia.</t>
  </si>
  <si>
    <t>Aclarada Feb 9/2018. Las certificaciones validadas para la experiencia solicitada suman 66 meses de experiencia.</t>
  </si>
  <si>
    <t>Aclarado Febrero 12/2018 y Marzo 7/2018 - Las certificaciones validadas para la experiencia solicitada suman 19 meses de experiencia, por tanto no cumple con la experiencia mínima de 60 meses.</t>
  </si>
  <si>
    <t>Presentó diploma de BIZAGI como consultor comercial, se solicitó aclaración y no entregó respuesta en el término previsto para tal fin.</t>
  </si>
  <si>
    <t>Aclarado Feb 12/2018 - ESPECIALISTA EN GERENCIA DE PROYECTOS</t>
  </si>
  <si>
    <t>Aclarado Feb 12/2018 PROF. ELIAS REINALDO GAMEZ  - INGENIERO DE SISTEMAS ESPECIALISTA EN INGENIERIA DEL SOFTWARE</t>
  </si>
  <si>
    <t>Presentó diploma de ESPECIALISTA EN INGENIERÍA DE SOFTWARE a folio 123 de la propuesta, adicionalmente aporta diploma de MAGISTER EN DIRECCION GENERAL DE PANAMA SIN CONVALIDAR a folio 122.</t>
  </si>
  <si>
    <t>Aclarada Marzo 7, se toma experiencia desde la terminación de materias el 10/12/13</t>
  </si>
  <si>
    <t>En aclaración del 7 de marzo. PROF. JAIRO ALBERTO RIASCO ING. DE SISTEMAS en reemplazo de la  PROF. MARÍA ISABEL JARAMILLO JARAMILLO - ING. INDUSTRIAL</t>
  </si>
  <si>
    <t>Aclarado Marzo 2018</t>
  </si>
  <si>
    <t>TOGAF 9 CERTIFIED experiencia de 2 años como Arquitecto Empresarial</t>
  </si>
  <si>
    <t xml:space="preserve"> </t>
  </si>
  <si>
    <t xml:space="preserve">Aclararado Feb 12/2018 y Marzo 7/2018. Las certificaciones validadas para la experiencia solicitada suman 63 meses de experiencia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</si>
</sst>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0"/>
      <color theme="0"/>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0"/>
      <name val="Arial"/>
      <family val="2"/>
    </font>
    <font>
      <b/>
      <sz val="11"/>
      <name val="Calibri"/>
      <family val="2"/>
      <scheme val="minor"/>
    </font>
    <font>
      <sz val="9"/>
      <name val="Arial"/>
      <family val="2"/>
    </font>
    <font>
      <b/>
      <sz val="10"/>
      <name val="Arial"/>
      <family val="2"/>
    </font>
    <font>
      <sz val="10"/>
      <color rgb="FFFF0000"/>
      <name val="Arial"/>
      <family val="2"/>
    </font>
  </fonts>
  <fills count="9">
    <fill>
      <patternFill patternType="none"/>
    </fill>
    <fill>
      <patternFill patternType="gray125"/>
    </fill>
    <fill>
      <patternFill patternType="solid">
        <fgColor rgb="FF002060"/>
        <bgColor indexed="64"/>
      </patternFill>
    </fill>
    <fill>
      <patternFill patternType="gray125">
        <bgColor rgb="FF002060"/>
      </patternFill>
    </fill>
    <fill>
      <patternFill patternType="solid">
        <fgColor theme="0"/>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rgb="FF00B0F0"/>
        <bgColor indexed="64"/>
      </patternFill>
    </fill>
    <fill>
      <patternFill patternType="solid">
        <fgColor theme="8" tint="0.59999389629810485"/>
        <bgColor indexed="64"/>
      </patternFill>
    </fill>
  </fills>
  <borders count="18">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9" fontId="2" fillId="0" borderId="0" applyFont="0" applyFill="0" applyBorder="0" applyAlignment="0" applyProtection="0"/>
  </cellStyleXfs>
  <cellXfs count="123">
    <xf numFmtId="0" fontId="0" fillId="0" borderId="0" xfId="0"/>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xf numFmtId="164" fontId="0" fillId="0" borderId="0" xfId="0" applyNumberFormat="1"/>
    <xf numFmtId="0" fontId="3" fillId="0" borderId="0" xfId="0" applyFont="1"/>
    <xf numFmtId="0" fontId="0" fillId="0" borderId="2" xfId="0" applyBorder="1" applyAlignment="1">
      <alignment horizontal="center" vertical="center" wrapText="1"/>
    </xf>
    <xf numFmtId="3" fontId="0" fillId="0" borderId="2" xfId="0" applyNumberFormat="1" applyBorder="1" applyAlignment="1">
      <alignment horizontal="center" vertical="center" wrapText="1"/>
    </xf>
    <xf numFmtId="0" fontId="0" fillId="0" borderId="0" xfId="0" applyAlignment="1">
      <alignment vertical="center"/>
    </xf>
    <xf numFmtId="0" fontId="0" fillId="4" borderId="2" xfId="0" applyFill="1" applyBorder="1" applyAlignment="1">
      <alignment horizontal="center" vertical="center" wrapText="1"/>
    </xf>
    <xf numFmtId="3" fontId="0" fillId="4" borderId="2" xfId="0" applyNumberFormat="1" applyFill="1" applyBorder="1" applyAlignment="1">
      <alignment horizontal="center" vertical="center" wrapText="1"/>
    </xf>
    <xf numFmtId="14" fontId="0" fillId="4" borderId="2" xfId="0" applyNumberForma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horizontal="center" vertical="center" wrapText="1"/>
    </xf>
    <xf numFmtId="14" fontId="7" fillId="4" borderId="0" xfId="0" applyNumberFormat="1" applyFont="1" applyFill="1" applyBorder="1" applyAlignment="1">
      <alignment horizontal="center" vertical="center" wrapText="1"/>
    </xf>
    <xf numFmtId="3" fontId="7" fillId="4" borderId="0"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7" fillId="0" borderId="0" xfId="0" applyFont="1"/>
    <xf numFmtId="0" fontId="4" fillId="6" borderId="2" xfId="0" applyFont="1" applyFill="1" applyBorder="1" applyAlignment="1">
      <alignment vertical="center"/>
    </xf>
    <xf numFmtId="0" fontId="4" fillId="6" borderId="2" xfId="0" applyFont="1" applyFill="1" applyBorder="1" applyAlignment="1">
      <alignment horizontal="center" vertical="center" wrapText="1"/>
    </xf>
    <xf numFmtId="14" fontId="4" fillId="6"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49" fontId="8" fillId="4" borderId="2"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3" fontId="0" fillId="0" borderId="0" xfId="0" applyNumberFormat="1" applyAlignment="1">
      <alignment horizontal="center"/>
    </xf>
    <xf numFmtId="0" fontId="8" fillId="4" borderId="2" xfId="0" applyFont="1" applyFill="1" applyBorder="1" applyAlignment="1">
      <alignment horizontal="left" vertical="top" wrapText="1"/>
    </xf>
    <xf numFmtId="0" fontId="8" fillId="4" borderId="2" xfId="0" applyFont="1" applyFill="1" applyBorder="1" applyAlignment="1">
      <alignment horizontal="center" vertical="top"/>
    </xf>
    <xf numFmtId="0" fontId="8" fillId="0" borderId="2" xfId="0" applyFont="1" applyBorder="1" applyAlignment="1">
      <alignment horizontal="justify" vertical="center" wrapText="1"/>
    </xf>
    <xf numFmtId="0" fontId="8" fillId="0" borderId="2" xfId="0" applyFont="1" applyBorder="1" applyAlignment="1">
      <alignment horizontal="center" vertical="top"/>
    </xf>
    <xf numFmtId="0" fontId="8" fillId="0" borderId="2" xfId="0" applyFont="1" applyBorder="1" applyAlignment="1">
      <alignment horizontal="left" vertical="top" wrapText="1"/>
    </xf>
    <xf numFmtId="49" fontId="8" fillId="0" borderId="2" xfId="0" applyNumberFormat="1" applyFont="1" applyBorder="1" applyAlignment="1">
      <alignment horizontal="left" vertical="top"/>
    </xf>
    <xf numFmtId="0" fontId="8" fillId="4" borderId="2" xfId="0" applyFont="1" applyFill="1" applyBorder="1" applyAlignment="1">
      <alignment horizontal="justify" vertical="center" wrapText="1"/>
    </xf>
    <xf numFmtId="49" fontId="8" fillId="4" borderId="2" xfId="0" applyNumberFormat="1" applyFont="1" applyFill="1" applyBorder="1" applyAlignment="1">
      <alignment horizontal="left" vertical="top"/>
    </xf>
    <xf numFmtId="49" fontId="8" fillId="4" borderId="2" xfId="0" applyNumberFormat="1"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7" fillId="4" borderId="0" xfId="0" applyFont="1" applyFill="1"/>
    <xf numFmtId="0" fontId="7" fillId="0" borderId="5" xfId="0" applyFont="1" applyBorder="1" applyAlignment="1">
      <alignment vertical="center" wrapText="1"/>
    </xf>
    <xf numFmtId="9" fontId="7" fillId="4" borderId="2" xfId="1" applyFont="1" applyFill="1" applyBorder="1" applyAlignment="1">
      <alignment horizontal="center" vertical="center" wrapText="1"/>
    </xf>
    <xf numFmtId="9" fontId="0" fillId="4" borderId="2" xfId="1" applyFont="1" applyFill="1" applyBorder="1" applyAlignment="1">
      <alignment horizontal="center" vertical="center" wrapText="1"/>
    </xf>
    <xf numFmtId="0" fontId="8" fillId="0" borderId="2" xfId="0" applyFont="1" applyBorder="1" applyAlignment="1">
      <alignment horizontal="center" vertical="center" wrapText="1"/>
    </xf>
    <xf numFmtId="9" fontId="7" fillId="4" borderId="13" xfId="1" applyFont="1" applyFill="1" applyBorder="1" applyAlignment="1">
      <alignment horizontal="center" vertical="center" wrapText="1"/>
    </xf>
    <xf numFmtId="9" fontId="0" fillId="4" borderId="0" xfId="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3" fontId="0" fillId="0" borderId="0" xfId="0" applyNumberFormat="1" applyBorder="1" applyAlignment="1">
      <alignment horizontal="center"/>
    </xf>
    <xf numFmtId="164" fontId="0" fillId="0" borderId="0" xfId="0" applyNumberFormat="1" applyBorder="1"/>
    <xf numFmtId="0" fontId="0" fillId="8" borderId="2" xfId="0" applyFill="1" applyBorder="1" applyAlignment="1">
      <alignment horizontal="center" vertical="center" wrapText="1"/>
    </xf>
    <xf numFmtId="9" fontId="7" fillId="8" borderId="2" xfId="1" applyFont="1" applyFill="1" applyBorder="1" applyAlignment="1">
      <alignment horizontal="center" vertical="center" wrapText="1"/>
    </xf>
    <xf numFmtId="3" fontId="0" fillId="8" borderId="2" xfId="0" applyNumberFormat="1" applyFill="1" applyBorder="1" applyAlignment="1">
      <alignment horizontal="center" vertical="center" wrapText="1"/>
    </xf>
    <xf numFmtId="3" fontId="4" fillId="8" borderId="2"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3" fontId="4" fillId="4" borderId="13" xfId="0" applyNumberFormat="1" applyFont="1" applyFill="1" applyBorder="1" applyAlignment="1">
      <alignment horizontal="center" vertical="center" wrapText="1"/>
    </xf>
    <xf numFmtId="0" fontId="0" fillId="4" borderId="13" xfId="0" applyFont="1" applyFill="1" applyBorder="1" applyAlignment="1">
      <alignment horizontal="center" vertical="center" wrapText="1"/>
    </xf>
    <xf numFmtId="164" fontId="0" fillId="4" borderId="0" xfId="0" applyNumberFormat="1" applyFill="1" applyBorder="1" applyAlignment="1">
      <alignment horizontal="center" vertical="center" wrapText="1"/>
    </xf>
    <xf numFmtId="0" fontId="3" fillId="0" borderId="0" xfId="0" applyFont="1" applyBorder="1"/>
    <xf numFmtId="0" fontId="3" fillId="7" borderId="2" xfId="0" applyFont="1" applyFill="1" applyBorder="1" applyAlignment="1">
      <alignment horizontal="center" vertical="center" wrapText="1"/>
    </xf>
    <xf numFmtId="164" fontId="0" fillId="0" borderId="2" xfId="0" applyNumberFormat="1" applyBorder="1" applyAlignment="1">
      <alignment horizontal="center" vertical="center" wrapText="1"/>
    </xf>
    <xf numFmtId="164" fontId="4" fillId="8" borderId="2" xfId="0"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49" fontId="11" fillId="4" borderId="2" xfId="0" applyNumberFormat="1" applyFont="1" applyFill="1" applyBorder="1" applyAlignment="1">
      <alignment horizontal="left" vertical="top"/>
    </xf>
    <xf numFmtId="3" fontId="9" fillId="8" borderId="2" xfId="0" applyNumberFormat="1" applyFont="1" applyFill="1" applyBorder="1" applyAlignment="1">
      <alignment horizontal="center" vertical="center" wrapText="1"/>
    </xf>
    <xf numFmtId="0" fontId="7" fillId="7" borderId="2" xfId="0" applyFont="1" applyFill="1" applyBorder="1" applyAlignment="1">
      <alignment horizontal="center" vertical="center" wrapText="1"/>
    </xf>
    <xf numFmtId="14" fontId="7" fillId="7" borderId="2" xfId="0" applyNumberFormat="1" applyFont="1" applyFill="1" applyBorder="1" applyAlignment="1">
      <alignment horizontal="center" vertical="center" wrapText="1"/>
    </xf>
    <xf numFmtId="0" fontId="0" fillId="7" borderId="2" xfId="0" applyFill="1" applyBorder="1" applyAlignment="1">
      <alignment horizontal="center" vertical="center" wrapText="1"/>
    </xf>
    <xf numFmtId="9" fontId="7" fillId="7" borderId="2" xfId="1" applyFont="1" applyFill="1" applyBorder="1" applyAlignment="1">
      <alignment horizontal="center" vertical="center" wrapText="1"/>
    </xf>
    <xf numFmtId="3" fontId="0" fillId="7" borderId="2" xfId="0" applyNumberFormat="1" applyFill="1" applyBorder="1" applyAlignment="1">
      <alignment horizontal="center" vertical="center" wrapText="1"/>
    </xf>
    <xf numFmtId="3" fontId="7" fillId="7" borderId="2" xfId="0" applyNumberFormat="1" applyFont="1" applyFill="1" applyBorder="1" applyAlignment="1">
      <alignment horizontal="center" vertical="center" wrapText="1"/>
    </xf>
    <xf numFmtId="9" fontId="7" fillId="4" borderId="0" xfId="1" applyFont="1" applyFill="1" applyBorder="1" applyAlignment="1">
      <alignment horizontal="center" vertical="center" wrapText="1"/>
    </xf>
    <xf numFmtId="0" fontId="4" fillId="4" borderId="2" xfId="0" applyFont="1" applyFill="1" applyBorder="1" applyAlignment="1">
      <alignment horizontal="center" vertical="center" wrapText="1"/>
    </xf>
    <xf numFmtId="3" fontId="0" fillId="0" borderId="0" xfId="0" applyNumberFormat="1" applyBorder="1"/>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0" fontId="7" fillId="0" borderId="0" xfId="0" applyFont="1" applyAlignment="1">
      <alignment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49" fontId="8" fillId="4" borderId="2" xfId="0" applyNumberFormat="1" applyFont="1" applyFill="1" applyBorder="1" applyAlignment="1">
      <alignment horizontal="left" vertical="center" wrapText="1"/>
    </xf>
    <xf numFmtId="49" fontId="12" fillId="4" borderId="2" xfId="0" applyNumberFormat="1" applyFont="1" applyFill="1" applyBorder="1" applyAlignment="1">
      <alignment horizontal="left" vertical="center" wrapText="1"/>
    </xf>
    <xf numFmtId="49" fontId="8" fillId="4" borderId="6" xfId="0" applyNumberFormat="1" applyFont="1" applyFill="1" applyBorder="1" applyAlignment="1">
      <alignment horizontal="left" vertical="center" wrapText="1"/>
    </xf>
    <xf numFmtId="0" fontId="0" fillId="0" borderId="0" xfId="0" applyAlignment="1">
      <alignment horizontal="left"/>
    </xf>
    <xf numFmtId="0" fontId="8" fillId="4" borderId="2" xfId="0" applyFont="1" applyFill="1" applyBorder="1" applyAlignment="1">
      <alignment horizontal="center" vertical="center"/>
    </xf>
    <xf numFmtId="0" fontId="8" fillId="4" borderId="2" xfId="0" applyFont="1" applyFill="1" applyBorder="1" applyAlignment="1">
      <alignment horizontal="left" vertical="center"/>
    </xf>
    <xf numFmtId="0" fontId="8" fillId="4" borderId="2"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8" fillId="0" borderId="2" xfId="0" applyFont="1" applyBorder="1" applyAlignment="1">
      <alignment horizontal="left" vertical="center" wrapText="1"/>
    </xf>
    <xf numFmtId="0" fontId="10" fillId="4" borderId="2" xfId="0" applyFont="1" applyFill="1" applyBorder="1" applyAlignment="1">
      <alignment horizontal="left" vertical="center" wrapText="1"/>
    </xf>
    <xf numFmtId="0" fontId="12" fillId="4" borderId="2"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3" fontId="9" fillId="8" borderId="2" xfId="0" applyNumberFormat="1"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0"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2"/>
  <sheetViews>
    <sheetView tabSelected="1" topLeftCell="I1" zoomScale="80" zoomScaleNormal="80" workbookViewId="0">
      <selection activeCell="J15" sqref="J15"/>
    </sheetView>
  </sheetViews>
  <sheetFormatPr baseColWidth="10" defaultRowHeight="15" x14ac:dyDescent="0.25"/>
  <cols>
    <col min="1" max="1" width="2.140625" customWidth="1"/>
    <col min="3" max="3" width="15" customWidth="1"/>
    <col min="4" max="4" width="73.140625" customWidth="1"/>
    <col min="5" max="5" width="7.7109375" bestFit="1" customWidth="1"/>
    <col min="6" max="6" width="11.140625" customWidth="1"/>
    <col min="7" max="7" width="40.7109375" style="90" customWidth="1"/>
    <col min="8" max="8" width="7.7109375" bestFit="1" customWidth="1"/>
    <col min="9" max="9" width="12.7109375" style="90" customWidth="1"/>
    <col min="10" max="10" width="40.7109375" customWidth="1"/>
    <col min="11" max="11" width="7.7109375" bestFit="1" customWidth="1"/>
    <col min="12" max="12" width="11.42578125" customWidth="1"/>
    <col min="13" max="13" width="40.7109375" style="90" customWidth="1"/>
    <col min="14" max="15" width="11.42578125" customWidth="1"/>
    <col min="16" max="16" width="40.7109375" customWidth="1"/>
    <col min="17" max="17" width="7.7109375" bestFit="1" customWidth="1"/>
    <col min="19" max="19" width="40.7109375" customWidth="1"/>
  </cols>
  <sheetData>
    <row r="2" spans="1:19" s="3" customFormat="1" ht="42" customHeight="1" thickBot="1" x14ac:dyDescent="0.3">
      <c r="B2" s="102" t="s">
        <v>201</v>
      </c>
      <c r="C2" s="102"/>
      <c r="D2" s="103"/>
      <c r="E2" s="104" t="s">
        <v>6</v>
      </c>
      <c r="F2" s="105"/>
      <c r="G2" s="106"/>
      <c r="H2" s="104" t="s">
        <v>7</v>
      </c>
      <c r="I2" s="105"/>
      <c r="J2" s="106"/>
      <c r="K2" s="107" t="s">
        <v>88</v>
      </c>
      <c r="L2" s="107"/>
      <c r="M2" s="107"/>
      <c r="N2" s="104" t="s">
        <v>8</v>
      </c>
      <c r="O2" s="105"/>
      <c r="P2" s="106"/>
      <c r="Q2" s="104" t="s">
        <v>9</v>
      </c>
      <c r="R2" s="105"/>
      <c r="S2" s="106"/>
    </row>
    <row r="3" spans="1:19" s="4" customFormat="1" ht="30" customHeight="1" x14ac:dyDescent="0.25">
      <c r="B3" s="108" t="s">
        <v>0</v>
      </c>
      <c r="C3" s="109"/>
      <c r="D3" s="1" t="s">
        <v>1</v>
      </c>
      <c r="E3" s="2" t="s">
        <v>3</v>
      </c>
      <c r="F3" s="2" t="s">
        <v>4</v>
      </c>
      <c r="G3" s="2" t="s">
        <v>5</v>
      </c>
      <c r="H3" s="2" t="s">
        <v>3</v>
      </c>
      <c r="I3" s="2" t="s">
        <v>4</v>
      </c>
      <c r="J3" s="2" t="s">
        <v>5</v>
      </c>
      <c r="K3" s="2" t="s">
        <v>3</v>
      </c>
      <c r="L3" s="2" t="s">
        <v>4</v>
      </c>
      <c r="M3" s="2" t="s">
        <v>5</v>
      </c>
      <c r="N3" s="2" t="s">
        <v>3</v>
      </c>
      <c r="O3" s="2" t="s">
        <v>4</v>
      </c>
      <c r="P3" s="2" t="s">
        <v>5</v>
      </c>
      <c r="Q3" s="2" t="s">
        <v>3</v>
      </c>
      <c r="R3" s="2" t="s">
        <v>4</v>
      </c>
      <c r="S3" s="2" t="s">
        <v>5</v>
      </c>
    </row>
    <row r="4" spans="1:19" s="25" customFormat="1" ht="172.5" customHeight="1" x14ac:dyDescent="0.25">
      <c r="B4" s="98" t="s">
        <v>2</v>
      </c>
      <c r="C4" s="99"/>
      <c r="D4" s="38" t="s">
        <v>11</v>
      </c>
      <c r="E4" s="82" t="s">
        <v>25</v>
      </c>
      <c r="F4" s="82" t="s">
        <v>26</v>
      </c>
      <c r="G4" s="94" t="s">
        <v>287</v>
      </c>
      <c r="H4" s="91" t="s">
        <v>27</v>
      </c>
      <c r="I4" s="92" t="s">
        <v>175</v>
      </c>
      <c r="J4" s="36" t="s">
        <v>288</v>
      </c>
      <c r="K4" s="29" t="s">
        <v>27</v>
      </c>
      <c r="L4" s="29" t="s">
        <v>269</v>
      </c>
      <c r="M4" s="93" t="s">
        <v>300</v>
      </c>
      <c r="N4" s="29" t="s">
        <v>27</v>
      </c>
      <c r="O4" s="29" t="s">
        <v>172</v>
      </c>
      <c r="P4" s="29" t="s">
        <v>289</v>
      </c>
      <c r="Q4" s="82" t="s">
        <v>25</v>
      </c>
      <c r="R4" s="82" t="s">
        <v>109</v>
      </c>
      <c r="S4" s="82" t="s">
        <v>290</v>
      </c>
    </row>
    <row r="5" spans="1:19" s="25" customFormat="1" ht="44.25" customHeight="1" x14ac:dyDescent="0.25">
      <c r="A5" s="84"/>
      <c r="B5" s="98" t="s">
        <v>10</v>
      </c>
      <c r="C5" s="99"/>
      <c r="D5" s="38" t="s">
        <v>178</v>
      </c>
      <c r="E5" s="30" t="s">
        <v>27</v>
      </c>
      <c r="F5" s="30">
        <v>286</v>
      </c>
      <c r="G5" s="95"/>
      <c r="H5" s="85" t="s">
        <v>27</v>
      </c>
      <c r="I5" s="86">
        <v>55</v>
      </c>
      <c r="J5" s="40"/>
      <c r="K5" s="30" t="s">
        <v>27</v>
      </c>
      <c r="L5" s="30">
        <v>74</v>
      </c>
      <c r="M5" s="95"/>
      <c r="N5" s="29" t="s">
        <v>27</v>
      </c>
      <c r="O5" s="29">
        <v>56</v>
      </c>
      <c r="P5" s="29"/>
      <c r="Q5" s="30" t="s">
        <v>27</v>
      </c>
      <c r="R5" s="30">
        <v>156</v>
      </c>
      <c r="S5" s="30"/>
    </row>
    <row r="6" spans="1:19" s="25" customFormat="1" ht="86.25" customHeight="1" x14ac:dyDescent="0.25">
      <c r="B6" s="98" t="s">
        <v>53</v>
      </c>
      <c r="C6" s="99"/>
      <c r="D6" s="38" t="s">
        <v>54</v>
      </c>
      <c r="E6" s="30" t="s">
        <v>27</v>
      </c>
      <c r="F6" s="30">
        <v>41</v>
      </c>
      <c r="G6" s="95" t="s">
        <v>55</v>
      </c>
      <c r="H6" s="39" t="s">
        <v>27</v>
      </c>
      <c r="I6" s="41" t="s">
        <v>66</v>
      </c>
      <c r="J6" s="40">
        <v>2</v>
      </c>
      <c r="K6" s="30" t="s">
        <v>27</v>
      </c>
      <c r="L6" s="30">
        <v>2</v>
      </c>
      <c r="M6" s="95"/>
      <c r="N6" s="30" t="s">
        <v>27</v>
      </c>
      <c r="O6" s="30">
        <v>5</v>
      </c>
      <c r="P6" s="30"/>
      <c r="Q6" s="30" t="s">
        <v>27</v>
      </c>
      <c r="R6" s="30">
        <v>2</v>
      </c>
      <c r="S6" s="30"/>
    </row>
    <row r="7" spans="1:19" s="25" customFormat="1" ht="39.75" customHeight="1" x14ac:dyDescent="0.25">
      <c r="B7" s="98" t="s">
        <v>104</v>
      </c>
      <c r="C7" s="99"/>
      <c r="D7" s="38" t="s">
        <v>105</v>
      </c>
      <c r="E7" s="30" t="s">
        <v>27</v>
      </c>
      <c r="F7" s="30">
        <v>41</v>
      </c>
      <c r="G7" s="95" t="s">
        <v>55</v>
      </c>
      <c r="H7" s="39" t="s">
        <v>27</v>
      </c>
      <c r="I7" s="41" t="s">
        <v>256</v>
      </c>
      <c r="J7" s="40"/>
      <c r="K7" s="30" t="s">
        <v>27</v>
      </c>
      <c r="L7" s="30">
        <v>2</v>
      </c>
      <c r="M7" s="95"/>
      <c r="N7" s="30" t="s">
        <v>27</v>
      </c>
      <c r="O7" s="30" t="s">
        <v>172</v>
      </c>
      <c r="P7" s="30"/>
      <c r="Q7" s="30" t="s">
        <v>27</v>
      </c>
      <c r="R7" s="30"/>
      <c r="S7" s="30"/>
    </row>
    <row r="8" spans="1:19" s="25" customFormat="1" ht="84.6" customHeight="1" x14ac:dyDescent="0.25">
      <c r="B8" s="100" t="s">
        <v>202</v>
      </c>
      <c r="C8" s="110" t="s">
        <v>28</v>
      </c>
      <c r="D8" s="42" t="s">
        <v>34</v>
      </c>
      <c r="E8" s="29" t="s">
        <v>27</v>
      </c>
      <c r="F8" s="29" t="s">
        <v>183</v>
      </c>
      <c r="G8" s="93" t="s">
        <v>241</v>
      </c>
      <c r="H8" s="37" t="s">
        <v>27</v>
      </c>
      <c r="I8" s="41" t="s">
        <v>138</v>
      </c>
      <c r="J8" s="36" t="s">
        <v>137</v>
      </c>
      <c r="K8" s="30" t="s">
        <v>27</v>
      </c>
      <c r="L8" s="29">
        <v>110</v>
      </c>
      <c r="M8" s="93" t="s">
        <v>121</v>
      </c>
      <c r="N8" s="29" t="s">
        <v>27</v>
      </c>
      <c r="O8" s="29">
        <v>93</v>
      </c>
      <c r="P8" s="29" t="s">
        <v>159</v>
      </c>
      <c r="Q8" s="29" t="s">
        <v>27</v>
      </c>
      <c r="R8" s="29">
        <v>186</v>
      </c>
      <c r="S8" s="29" t="s">
        <v>198</v>
      </c>
    </row>
    <row r="9" spans="1:19" s="25" customFormat="1" ht="109.5" customHeight="1" x14ac:dyDescent="0.25">
      <c r="B9" s="100"/>
      <c r="C9" s="111"/>
      <c r="D9" s="42" t="s">
        <v>32</v>
      </c>
      <c r="E9" s="29" t="s">
        <v>27</v>
      </c>
      <c r="F9" s="29" t="s">
        <v>180</v>
      </c>
      <c r="G9" s="93" t="s">
        <v>242</v>
      </c>
      <c r="H9" s="37" t="s">
        <v>27</v>
      </c>
      <c r="I9" s="43" t="s">
        <v>140</v>
      </c>
      <c r="J9" s="36" t="s">
        <v>139</v>
      </c>
      <c r="K9" s="30" t="s">
        <v>27</v>
      </c>
      <c r="L9" s="29" t="s">
        <v>268</v>
      </c>
      <c r="M9" s="93" t="s">
        <v>275</v>
      </c>
      <c r="N9" s="29" t="s">
        <v>27</v>
      </c>
      <c r="O9" s="29">
        <v>94</v>
      </c>
      <c r="P9" s="29" t="s">
        <v>160</v>
      </c>
      <c r="Q9" s="29" t="s">
        <v>27</v>
      </c>
      <c r="R9" s="29" t="s">
        <v>154</v>
      </c>
      <c r="S9" s="29" t="s">
        <v>155</v>
      </c>
    </row>
    <row r="10" spans="1:19" s="25" customFormat="1" ht="44.45" customHeight="1" x14ac:dyDescent="0.25">
      <c r="B10" s="100"/>
      <c r="C10" s="111"/>
      <c r="D10" s="42" t="s">
        <v>33</v>
      </c>
      <c r="E10" s="29" t="s">
        <v>27</v>
      </c>
      <c r="F10" s="29" t="s">
        <v>182</v>
      </c>
      <c r="G10" s="93" t="s">
        <v>243</v>
      </c>
      <c r="H10" s="37" t="s">
        <v>27</v>
      </c>
      <c r="I10" s="44" t="s">
        <v>141</v>
      </c>
      <c r="J10" s="36"/>
      <c r="K10" s="30" t="s">
        <v>27</v>
      </c>
      <c r="L10" s="29">
        <v>113</v>
      </c>
      <c r="M10" s="93"/>
      <c r="N10" s="29" t="s">
        <v>27</v>
      </c>
      <c r="O10" s="29">
        <v>98</v>
      </c>
      <c r="P10" s="29"/>
      <c r="Q10" s="29" t="s">
        <v>27</v>
      </c>
      <c r="R10" s="29"/>
      <c r="S10" s="29" t="s">
        <v>261</v>
      </c>
    </row>
    <row r="11" spans="1:19" s="25" customFormat="1" ht="90" customHeight="1" x14ac:dyDescent="0.25">
      <c r="B11" s="100"/>
      <c r="C11" s="111"/>
      <c r="D11" s="42" t="s">
        <v>38</v>
      </c>
      <c r="E11" s="29" t="s">
        <v>27</v>
      </c>
      <c r="F11" s="29" t="s">
        <v>181</v>
      </c>
      <c r="G11" s="93" t="s">
        <v>244</v>
      </c>
      <c r="H11" s="37" t="s">
        <v>27</v>
      </c>
      <c r="I11" s="44" t="s">
        <v>142</v>
      </c>
      <c r="J11" s="36"/>
      <c r="K11" s="30" t="s">
        <v>27</v>
      </c>
      <c r="L11" s="29" t="s">
        <v>177</v>
      </c>
      <c r="M11" s="93" t="s">
        <v>276</v>
      </c>
      <c r="N11" s="29" t="s">
        <v>27</v>
      </c>
      <c r="O11" s="29" t="s">
        <v>82</v>
      </c>
      <c r="P11" s="51" t="s">
        <v>278</v>
      </c>
      <c r="Q11" s="29" t="s">
        <v>27</v>
      </c>
      <c r="R11" s="29" t="s">
        <v>112</v>
      </c>
      <c r="S11" s="29" t="s">
        <v>279</v>
      </c>
    </row>
    <row r="12" spans="1:19" s="25" customFormat="1" ht="71.25" customHeight="1" x14ac:dyDescent="0.25">
      <c r="B12" s="100"/>
      <c r="C12" s="112"/>
      <c r="D12" s="42" t="s">
        <v>51</v>
      </c>
      <c r="E12" s="29"/>
      <c r="F12" s="29"/>
      <c r="G12" s="93"/>
      <c r="H12" s="37" t="s">
        <v>27</v>
      </c>
      <c r="I12" s="44" t="s">
        <v>257</v>
      </c>
      <c r="J12" s="36" t="s">
        <v>298</v>
      </c>
      <c r="K12" s="45" t="s">
        <v>27</v>
      </c>
      <c r="L12" s="45">
        <v>114</v>
      </c>
      <c r="M12" s="93" t="s">
        <v>277</v>
      </c>
      <c r="N12" s="29" t="s">
        <v>27</v>
      </c>
      <c r="O12" s="29" t="s">
        <v>173</v>
      </c>
      <c r="P12" s="29" t="s">
        <v>174</v>
      </c>
      <c r="Q12" s="82"/>
      <c r="R12" s="82"/>
      <c r="S12" s="82"/>
    </row>
    <row r="13" spans="1:19" s="25" customFormat="1" ht="55.5" customHeight="1" x14ac:dyDescent="0.25">
      <c r="B13" s="100"/>
      <c r="C13" s="101" t="s">
        <v>29</v>
      </c>
      <c r="D13" s="42" t="s">
        <v>52</v>
      </c>
      <c r="E13" s="29" t="s">
        <v>27</v>
      </c>
      <c r="F13" s="29">
        <v>101</v>
      </c>
      <c r="G13" s="93" t="s">
        <v>117</v>
      </c>
      <c r="H13" s="37" t="s">
        <v>27</v>
      </c>
      <c r="I13" s="43" t="s">
        <v>144</v>
      </c>
      <c r="J13" s="36" t="s">
        <v>143</v>
      </c>
      <c r="K13" s="30" t="s">
        <v>27</v>
      </c>
      <c r="L13" s="29">
        <v>120</v>
      </c>
      <c r="M13" s="93" t="s">
        <v>122</v>
      </c>
      <c r="N13" s="29" t="s">
        <v>27</v>
      </c>
      <c r="O13" s="29">
        <v>123</v>
      </c>
      <c r="P13" s="29" t="s">
        <v>161</v>
      </c>
      <c r="Q13" s="82" t="s">
        <v>25</v>
      </c>
      <c r="R13" s="82">
        <v>229</v>
      </c>
      <c r="S13" s="82" t="s">
        <v>280</v>
      </c>
    </row>
    <row r="14" spans="1:19" s="25" customFormat="1" ht="96.75" customHeight="1" x14ac:dyDescent="0.25">
      <c r="B14" s="100"/>
      <c r="C14" s="101"/>
      <c r="D14" s="42" t="s">
        <v>42</v>
      </c>
      <c r="E14" s="29" t="s">
        <v>27</v>
      </c>
      <c r="F14" s="29">
        <v>102</v>
      </c>
      <c r="G14" s="93" t="s">
        <v>118</v>
      </c>
      <c r="H14" s="37" t="s">
        <v>27</v>
      </c>
      <c r="I14" s="87" t="s">
        <v>145</v>
      </c>
      <c r="J14" s="36" t="s">
        <v>294</v>
      </c>
      <c r="K14" s="30" t="s">
        <v>27</v>
      </c>
      <c r="L14" s="29">
        <v>122</v>
      </c>
      <c r="M14" s="93" t="s">
        <v>123</v>
      </c>
      <c r="N14" s="29" t="s">
        <v>27</v>
      </c>
      <c r="O14" s="29">
        <v>124</v>
      </c>
      <c r="P14" s="29" t="s">
        <v>162</v>
      </c>
      <c r="Q14" s="29" t="s">
        <v>27</v>
      </c>
      <c r="R14" s="29">
        <v>219</v>
      </c>
      <c r="S14" s="29" t="s">
        <v>204</v>
      </c>
    </row>
    <row r="15" spans="1:19" s="25" customFormat="1" ht="60.75" customHeight="1" x14ac:dyDescent="0.25">
      <c r="B15" s="100"/>
      <c r="C15" s="101"/>
      <c r="D15" s="42" t="s">
        <v>35</v>
      </c>
      <c r="E15" s="29" t="s">
        <v>27</v>
      </c>
      <c r="F15" s="29">
        <v>104</v>
      </c>
      <c r="G15" s="93" t="s">
        <v>197</v>
      </c>
      <c r="H15" s="97" t="s">
        <v>25</v>
      </c>
      <c r="I15" s="88" t="s">
        <v>146</v>
      </c>
      <c r="J15" s="83" t="s">
        <v>291</v>
      </c>
      <c r="K15" s="30" t="s">
        <v>27</v>
      </c>
      <c r="L15" s="29" t="s">
        <v>101</v>
      </c>
      <c r="M15" s="93" t="s">
        <v>124</v>
      </c>
      <c r="N15" s="29" t="s">
        <v>27</v>
      </c>
      <c r="O15" s="29">
        <v>128</v>
      </c>
      <c r="P15" s="29" t="s">
        <v>192</v>
      </c>
      <c r="Q15" s="29" t="s">
        <v>27</v>
      </c>
      <c r="R15" s="29">
        <v>227</v>
      </c>
      <c r="S15" s="29" t="s">
        <v>195</v>
      </c>
    </row>
    <row r="16" spans="1:19" s="25" customFormat="1" ht="48" customHeight="1" x14ac:dyDescent="0.25">
      <c r="B16" s="100"/>
      <c r="C16" s="101"/>
      <c r="D16" s="42" t="s">
        <v>36</v>
      </c>
      <c r="E16" s="29" t="s">
        <v>27</v>
      </c>
      <c r="F16" s="29" t="s">
        <v>119</v>
      </c>
      <c r="G16" s="93" t="s">
        <v>245</v>
      </c>
      <c r="H16" s="37" t="s">
        <v>27</v>
      </c>
      <c r="I16" s="87" t="s">
        <v>262</v>
      </c>
      <c r="J16" s="36" t="s">
        <v>258</v>
      </c>
      <c r="K16" s="29" t="s">
        <v>27</v>
      </c>
      <c r="L16" s="29">
        <v>125</v>
      </c>
      <c r="M16" s="93" t="s">
        <v>295</v>
      </c>
      <c r="N16" s="29" t="s">
        <v>27</v>
      </c>
      <c r="O16" s="29" t="s">
        <v>83</v>
      </c>
      <c r="P16" s="29"/>
      <c r="Q16" s="82" t="s">
        <v>25</v>
      </c>
      <c r="R16" s="82" t="s">
        <v>114</v>
      </c>
      <c r="S16" s="82" t="s">
        <v>194</v>
      </c>
    </row>
    <row r="17" spans="2:20" s="25" customFormat="1" ht="51.75" customHeight="1" x14ac:dyDescent="0.25">
      <c r="B17" s="100"/>
      <c r="C17" s="101"/>
      <c r="D17" s="42" t="s">
        <v>51</v>
      </c>
      <c r="E17" s="29"/>
      <c r="F17" s="29"/>
      <c r="G17" s="93"/>
      <c r="H17" s="37"/>
      <c r="I17" s="87"/>
      <c r="J17" s="36"/>
      <c r="K17" s="29"/>
      <c r="L17" s="29"/>
      <c r="M17" s="93"/>
      <c r="N17" s="29"/>
      <c r="O17" s="29"/>
      <c r="P17" s="29"/>
      <c r="Q17" s="29"/>
      <c r="R17" s="29"/>
      <c r="S17" s="29"/>
    </row>
    <row r="18" spans="2:20" s="25" customFormat="1" ht="63.75" x14ac:dyDescent="0.25">
      <c r="B18" s="100"/>
      <c r="C18" s="101" t="s">
        <v>203</v>
      </c>
      <c r="D18" s="42" t="s">
        <v>43</v>
      </c>
      <c r="E18" s="29" t="s">
        <v>27</v>
      </c>
      <c r="F18" s="29"/>
      <c r="G18" s="93" t="s">
        <v>247</v>
      </c>
      <c r="H18" s="37" t="s">
        <v>27</v>
      </c>
      <c r="I18" s="87" t="s">
        <v>263</v>
      </c>
      <c r="J18" s="36" t="s">
        <v>147</v>
      </c>
      <c r="K18" s="30" t="s">
        <v>27</v>
      </c>
      <c r="L18" s="29">
        <v>129</v>
      </c>
      <c r="M18" s="93" t="s">
        <v>125</v>
      </c>
      <c r="N18" s="29" t="s">
        <v>27</v>
      </c>
      <c r="O18" s="29">
        <v>143</v>
      </c>
      <c r="P18" s="29" t="s">
        <v>163</v>
      </c>
      <c r="Q18" s="29" t="s">
        <v>27</v>
      </c>
      <c r="R18" s="29"/>
      <c r="S18" s="29" t="s">
        <v>281</v>
      </c>
    </row>
    <row r="19" spans="2:20" s="25" customFormat="1" ht="41.25" customHeight="1" x14ac:dyDescent="0.25">
      <c r="B19" s="100"/>
      <c r="C19" s="101"/>
      <c r="D19" s="42" t="s">
        <v>39</v>
      </c>
      <c r="E19" s="29" t="s">
        <v>27</v>
      </c>
      <c r="F19" s="29"/>
      <c r="G19" s="93" t="s">
        <v>205</v>
      </c>
      <c r="H19" s="37" t="s">
        <v>27</v>
      </c>
      <c r="I19" s="87" t="s">
        <v>264</v>
      </c>
      <c r="J19" s="36" t="s">
        <v>148</v>
      </c>
      <c r="K19" s="30" t="s">
        <v>27</v>
      </c>
      <c r="L19" s="29">
        <v>131</v>
      </c>
      <c r="M19" s="93" t="s">
        <v>126</v>
      </c>
      <c r="N19" s="29" t="s">
        <v>27</v>
      </c>
      <c r="O19" s="29">
        <v>144</v>
      </c>
      <c r="P19" s="29" t="s">
        <v>164</v>
      </c>
      <c r="Q19" s="29" t="s">
        <v>27</v>
      </c>
      <c r="R19" s="29"/>
      <c r="S19" s="29" t="s">
        <v>196</v>
      </c>
    </row>
    <row r="20" spans="2:20" s="25" customFormat="1" ht="34.5" customHeight="1" x14ac:dyDescent="0.25">
      <c r="B20" s="100"/>
      <c r="C20" s="101"/>
      <c r="D20" s="42" t="s">
        <v>44</v>
      </c>
      <c r="E20" s="29" t="s">
        <v>27</v>
      </c>
      <c r="F20" s="29"/>
      <c r="G20" s="93" t="s">
        <v>246</v>
      </c>
      <c r="H20" s="33" t="s">
        <v>27</v>
      </c>
      <c r="I20" s="89" t="s">
        <v>259</v>
      </c>
      <c r="J20" s="36"/>
      <c r="K20" s="30" t="s">
        <v>27</v>
      </c>
      <c r="L20" s="29">
        <v>132</v>
      </c>
      <c r="M20" s="93"/>
      <c r="N20" s="29" t="s">
        <v>27</v>
      </c>
      <c r="O20" s="29" t="s">
        <v>84</v>
      </c>
      <c r="P20" s="29"/>
      <c r="Q20" s="29" t="s">
        <v>27</v>
      </c>
      <c r="R20" s="29"/>
      <c r="S20" s="29" t="s">
        <v>190</v>
      </c>
    </row>
    <row r="21" spans="2:20" s="25" customFormat="1" ht="54" customHeight="1" x14ac:dyDescent="0.25">
      <c r="B21" s="100"/>
      <c r="C21" s="101"/>
      <c r="D21" s="42" t="s">
        <v>51</v>
      </c>
      <c r="E21" s="29"/>
      <c r="F21" s="29"/>
      <c r="G21" s="93"/>
      <c r="H21" s="37"/>
      <c r="I21" s="87"/>
      <c r="J21" s="36"/>
      <c r="K21" s="29"/>
      <c r="L21" s="29"/>
      <c r="M21" s="93"/>
      <c r="N21" s="29"/>
      <c r="O21" s="29"/>
      <c r="P21" s="29"/>
      <c r="Q21" s="29" t="s">
        <v>27</v>
      </c>
      <c r="R21" s="29"/>
      <c r="S21" s="29" t="s">
        <v>282</v>
      </c>
    </row>
    <row r="22" spans="2:20" s="25" customFormat="1" ht="68.25" customHeight="1" x14ac:dyDescent="0.25">
      <c r="B22" s="100"/>
      <c r="C22" s="101" t="s">
        <v>30</v>
      </c>
      <c r="D22" s="42" t="s">
        <v>45</v>
      </c>
      <c r="E22" s="29" t="s">
        <v>27</v>
      </c>
      <c r="F22" s="29">
        <v>247</v>
      </c>
      <c r="G22" s="93" t="s">
        <v>248</v>
      </c>
      <c r="H22" s="37" t="s">
        <v>27</v>
      </c>
      <c r="I22" s="87" t="s">
        <v>265</v>
      </c>
      <c r="J22" s="36" t="s">
        <v>150</v>
      </c>
      <c r="K22" s="30" t="s">
        <v>27</v>
      </c>
      <c r="L22" s="29">
        <v>137</v>
      </c>
      <c r="M22" s="93" t="s">
        <v>127</v>
      </c>
      <c r="N22" s="29" t="s">
        <v>27</v>
      </c>
      <c r="O22" s="29">
        <v>156</v>
      </c>
      <c r="P22" s="29" t="s">
        <v>165</v>
      </c>
      <c r="Q22" s="29" t="s">
        <v>27</v>
      </c>
      <c r="R22" s="29">
        <v>236</v>
      </c>
      <c r="S22" s="29" t="s">
        <v>156</v>
      </c>
    </row>
    <row r="23" spans="2:20" s="25" customFormat="1" ht="41.25" customHeight="1" x14ac:dyDescent="0.25">
      <c r="B23" s="100"/>
      <c r="C23" s="101"/>
      <c r="D23" s="42" t="s">
        <v>40</v>
      </c>
      <c r="E23" s="29" t="s">
        <v>27</v>
      </c>
      <c r="F23" s="29">
        <v>245</v>
      </c>
      <c r="G23" s="93" t="s">
        <v>292</v>
      </c>
      <c r="H23" s="37" t="s">
        <v>27</v>
      </c>
      <c r="I23" s="87" t="s">
        <v>149</v>
      </c>
      <c r="J23" s="36" t="s">
        <v>151</v>
      </c>
      <c r="K23" s="30" t="s">
        <v>27</v>
      </c>
      <c r="L23" s="29">
        <v>138</v>
      </c>
      <c r="M23" s="93" t="s">
        <v>128</v>
      </c>
      <c r="N23" s="29" t="s">
        <v>27</v>
      </c>
      <c r="O23" s="29">
        <v>157</v>
      </c>
      <c r="P23" s="29" t="s">
        <v>166</v>
      </c>
      <c r="Q23" s="29" t="s">
        <v>27</v>
      </c>
      <c r="R23" s="29">
        <v>237</v>
      </c>
      <c r="S23" s="29" t="s">
        <v>157</v>
      </c>
    </row>
    <row r="24" spans="2:20" s="25" customFormat="1" ht="36.75" customHeight="1" x14ac:dyDescent="0.25">
      <c r="B24" s="100"/>
      <c r="C24" s="101"/>
      <c r="D24" s="42" t="s">
        <v>41</v>
      </c>
      <c r="E24" s="29" t="s">
        <v>27</v>
      </c>
      <c r="F24" s="29" t="s">
        <v>206</v>
      </c>
      <c r="G24" s="93" t="s">
        <v>249</v>
      </c>
      <c r="H24" s="37" t="s">
        <v>27</v>
      </c>
      <c r="I24" s="87" t="s">
        <v>260</v>
      </c>
      <c r="J24" s="36"/>
      <c r="K24" s="30" t="s">
        <v>27</v>
      </c>
      <c r="L24" s="29">
        <v>139</v>
      </c>
      <c r="M24" s="93"/>
      <c r="N24" s="29" t="s">
        <v>27</v>
      </c>
      <c r="O24" s="29" t="s">
        <v>85</v>
      </c>
      <c r="P24" s="51" t="s">
        <v>278</v>
      </c>
      <c r="Q24" s="29" t="s">
        <v>27</v>
      </c>
      <c r="R24" s="29">
        <v>239</v>
      </c>
      <c r="S24" s="29"/>
    </row>
    <row r="25" spans="2:20" s="25" customFormat="1" ht="52.5" customHeight="1" x14ac:dyDescent="0.25">
      <c r="B25" s="100"/>
      <c r="C25" s="101"/>
      <c r="D25" s="42" t="s">
        <v>51</v>
      </c>
      <c r="E25" s="30"/>
      <c r="F25" s="30"/>
      <c r="G25" s="95"/>
      <c r="H25" s="39"/>
      <c r="I25" s="41"/>
      <c r="J25" s="36"/>
      <c r="K25" s="29"/>
      <c r="L25" s="29"/>
      <c r="M25" s="93"/>
      <c r="N25" s="29"/>
      <c r="O25" s="29"/>
      <c r="P25" s="29"/>
      <c r="Q25" s="30"/>
      <c r="R25" s="30"/>
      <c r="S25" s="29"/>
    </row>
    <row r="26" spans="2:20" s="25" customFormat="1" ht="105.75" customHeight="1" x14ac:dyDescent="0.25">
      <c r="B26" s="100"/>
      <c r="C26" s="101" t="s">
        <v>37</v>
      </c>
      <c r="D26" s="46" t="s">
        <v>46</v>
      </c>
      <c r="E26" s="30" t="s">
        <v>27</v>
      </c>
      <c r="F26" s="30">
        <v>279</v>
      </c>
      <c r="G26" s="95" t="s">
        <v>250</v>
      </c>
      <c r="H26" s="37" t="s">
        <v>27</v>
      </c>
      <c r="I26" s="71"/>
      <c r="J26" s="36" t="s">
        <v>266</v>
      </c>
      <c r="K26" s="29" t="s">
        <v>27</v>
      </c>
      <c r="L26" s="29">
        <v>143</v>
      </c>
      <c r="M26" s="93" t="s">
        <v>296</v>
      </c>
      <c r="N26" s="30" t="s">
        <v>27</v>
      </c>
      <c r="O26" s="30">
        <v>181</v>
      </c>
      <c r="P26" s="30" t="s">
        <v>167</v>
      </c>
      <c r="Q26" s="30" t="s">
        <v>27</v>
      </c>
      <c r="R26" s="30">
        <v>254</v>
      </c>
      <c r="S26" s="30" t="s">
        <v>158</v>
      </c>
    </row>
    <row r="27" spans="2:20" s="25" customFormat="1" ht="72" customHeight="1" x14ac:dyDescent="0.25">
      <c r="B27" s="100"/>
      <c r="C27" s="101"/>
      <c r="D27" s="38" t="s">
        <v>47</v>
      </c>
      <c r="E27" s="30" t="s">
        <v>27</v>
      </c>
      <c r="F27" s="30">
        <v>284</v>
      </c>
      <c r="G27" s="95" t="s">
        <v>251</v>
      </c>
      <c r="H27" s="39" t="s">
        <v>27</v>
      </c>
      <c r="I27" s="41"/>
      <c r="J27" s="40" t="s">
        <v>267</v>
      </c>
      <c r="K27" s="29" t="s">
        <v>27</v>
      </c>
      <c r="L27" s="29" t="s">
        <v>102</v>
      </c>
      <c r="M27" s="19" t="s">
        <v>297</v>
      </c>
      <c r="N27" s="29" t="s">
        <v>27</v>
      </c>
      <c r="O27" s="29" t="s">
        <v>86</v>
      </c>
      <c r="P27" s="51" t="s">
        <v>278</v>
      </c>
      <c r="Q27" s="30" t="s">
        <v>27</v>
      </c>
      <c r="R27" s="30" t="s">
        <v>115</v>
      </c>
      <c r="S27" s="30"/>
    </row>
    <row r="28" spans="2:20" s="25" customFormat="1" ht="49.5" customHeight="1" x14ac:dyDescent="0.25">
      <c r="B28" s="100"/>
      <c r="C28" s="101"/>
      <c r="D28" s="42" t="s">
        <v>51</v>
      </c>
      <c r="E28" s="30"/>
      <c r="F28" s="30"/>
      <c r="G28" s="95"/>
      <c r="H28" s="39"/>
      <c r="I28" s="41"/>
      <c r="J28" s="40"/>
      <c r="K28" s="82"/>
      <c r="L28" s="82"/>
      <c r="M28" s="94"/>
      <c r="N28" s="29"/>
      <c r="O28" s="29"/>
      <c r="P28" s="29"/>
      <c r="Q28" s="30"/>
      <c r="R28" s="30"/>
      <c r="S28" s="30"/>
    </row>
    <row r="29" spans="2:20" s="25" customFormat="1" ht="99" customHeight="1" x14ac:dyDescent="0.25">
      <c r="B29" s="100"/>
      <c r="C29" s="101" t="s">
        <v>31</v>
      </c>
      <c r="D29" s="46" t="s">
        <v>46</v>
      </c>
      <c r="E29" s="30" t="s">
        <v>27</v>
      </c>
      <c r="F29" s="30">
        <v>172</v>
      </c>
      <c r="G29" s="96" t="s">
        <v>252</v>
      </c>
      <c r="H29" s="39" t="s">
        <v>27</v>
      </c>
      <c r="I29" s="41" t="s">
        <v>71</v>
      </c>
      <c r="J29" s="40" t="s">
        <v>152</v>
      </c>
      <c r="K29" s="30" t="s">
        <v>27</v>
      </c>
      <c r="L29" s="30">
        <v>153</v>
      </c>
      <c r="M29" s="93" t="s">
        <v>129</v>
      </c>
      <c r="N29" s="30" t="s">
        <v>27</v>
      </c>
      <c r="O29" s="30">
        <v>198</v>
      </c>
      <c r="P29" s="30" t="s">
        <v>168</v>
      </c>
      <c r="Q29" s="82" t="s">
        <v>25</v>
      </c>
      <c r="R29" s="82"/>
      <c r="S29" s="82" t="s">
        <v>199</v>
      </c>
      <c r="T29" s="47"/>
    </row>
    <row r="30" spans="2:20" s="25" customFormat="1" ht="68.25" customHeight="1" x14ac:dyDescent="0.25">
      <c r="B30" s="100"/>
      <c r="C30" s="101"/>
      <c r="D30" s="38" t="s">
        <v>116</v>
      </c>
      <c r="E30" s="30" t="s">
        <v>27</v>
      </c>
      <c r="F30" s="30">
        <v>184</v>
      </c>
      <c r="G30" s="93" t="s">
        <v>253</v>
      </c>
      <c r="H30" s="39" t="s">
        <v>27</v>
      </c>
      <c r="I30" s="41" t="s">
        <v>72</v>
      </c>
      <c r="J30" s="40"/>
      <c r="K30" s="30" t="s">
        <v>27</v>
      </c>
      <c r="L30" s="30" t="s">
        <v>103</v>
      </c>
      <c r="M30" s="93" t="s">
        <v>276</v>
      </c>
      <c r="N30" s="30" t="s">
        <v>27</v>
      </c>
      <c r="O30" s="30" t="s">
        <v>87</v>
      </c>
      <c r="P30" s="51" t="s">
        <v>284</v>
      </c>
      <c r="Q30" s="82" t="s">
        <v>25</v>
      </c>
      <c r="R30" s="82"/>
      <c r="S30" s="82" t="s">
        <v>200</v>
      </c>
      <c r="T30" s="47"/>
    </row>
    <row r="31" spans="2:20" s="25" customFormat="1" ht="57.75" customHeight="1" x14ac:dyDescent="0.25">
      <c r="B31" s="100"/>
      <c r="C31" s="101"/>
      <c r="D31" s="42" t="s">
        <v>51</v>
      </c>
      <c r="E31" s="30"/>
      <c r="F31" s="30"/>
      <c r="G31" s="95"/>
      <c r="H31" s="39"/>
      <c r="I31" s="41"/>
      <c r="J31" s="40"/>
      <c r="K31" s="29"/>
      <c r="L31" s="29"/>
      <c r="M31" s="93"/>
      <c r="N31" s="29"/>
      <c r="O31" s="29"/>
      <c r="P31" s="29"/>
      <c r="Q31" s="82" t="s">
        <v>299</v>
      </c>
      <c r="R31" s="82"/>
      <c r="S31" s="82"/>
    </row>
    <row r="32" spans="2:20" s="25" customFormat="1" ht="59.45" customHeight="1" x14ac:dyDescent="0.25">
      <c r="B32" s="100"/>
      <c r="C32" s="48" t="s">
        <v>184</v>
      </c>
      <c r="D32" s="42" t="s">
        <v>51</v>
      </c>
      <c r="E32" s="30" t="s">
        <v>27</v>
      </c>
      <c r="F32" s="30" t="s">
        <v>254</v>
      </c>
      <c r="G32" s="95" t="s">
        <v>293</v>
      </c>
      <c r="H32" s="39"/>
      <c r="I32" s="41"/>
      <c r="J32" s="40"/>
      <c r="K32" s="29"/>
      <c r="L32" s="29"/>
      <c r="M32" s="93"/>
      <c r="N32" s="29"/>
      <c r="O32" s="29"/>
      <c r="P32" s="29"/>
      <c r="Q32" s="29"/>
      <c r="R32" s="29"/>
      <c r="S32" s="29"/>
    </row>
  </sheetData>
  <mergeCells count="18">
    <mergeCell ref="N2:P2"/>
    <mergeCell ref="Q2:S2"/>
    <mergeCell ref="C26:C28"/>
    <mergeCell ref="E2:G2"/>
    <mergeCell ref="H2:J2"/>
    <mergeCell ref="K2:M2"/>
    <mergeCell ref="B3:C3"/>
    <mergeCell ref="B7:C7"/>
    <mergeCell ref="C8:C12"/>
    <mergeCell ref="C13:C17"/>
    <mergeCell ref="C18:C21"/>
    <mergeCell ref="C22:C25"/>
    <mergeCell ref="B5:C5"/>
    <mergeCell ref="B6:C6"/>
    <mergeCell ref="B8:B32"/>
    <mergeCell ref="C29:C31"/>
    <mergeCell ref="B4:C4"/>
    <mergeCell ref="B2:D2"/>
  </mergeCells>
  <pageMargins left="0.15748031496062992" right="0.19685039370078741" top="0.94488188976377963" bottom="0.31496062992125984" header="0.31496062992125984" footer="0.15748031496062992"/>
  <pageSetup scale="60" fitToWidth="5" fitToHeight="8" orientation="landscape" horizontalDpi="4294967294" verticalDpi="4294967294" r:id="rId1"/>
  <headerFooter>
    <oddHeader xml:space="preserve">&amp;CFOGACOOP
CUMPLIMIENTO REQUISITOS TECNICOS HABILITANTES
INVITACION IPUB-03-2017
(Marzo de 2018)
</oddHeader>
    <oddFooter>&amp;CPágina No.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Y26"/>
  <sheetViews>
    <sheetView topLeftCell="S16" workbookViewId="0">
      <selection activeCell="Y28" sqref="Y28"/>
    </sheetView>
  </sheetViews>
  <sheetFormatPr baseColWidth="10" defaultRowHeight="15" x14ac:dyDescent="0.25"/>
  <cols>
    <col min="1" max="1" width="17.5703125" customWidth="1"/>
    <col min="2" max="3" width="11.42578125" style="5"/>
    <col min="5" max="5" width="13.85546875" customWidth="1"/>
    <col min="6" max="6" width="15.7109375" customWidth="1"/>
    <col min="7" max="7" width="15.85546875" customWidth="1"/>
    <col min="9" max="9" width="23.140625" customWidth="1"/>
    <col min="10" max="10" width="3.7109375" customWidth="1"/>
    <col min="11" max="11" width="20.7109375" customWidth="1"/>
    <col min="15" max="15" width="13.85546875" customWidth="1"/>
    <col min="16" max="16" width="15.7109375" customWidth="1"/>
    <col min="17" max="17" width="15.85546875" customWidth="1"/>
    <col min="19" max="19" width="20.28515625" customWidth="1"/>
    <col min="20" max="20" width="8.42578125" customWidth="1"/>
    <col min="21" max="21" width="19" customWidth="1"/>
    <col min="25" max="25" width="15.7109375" customWidth="1"/>
    <col min="26" max="26" width="17.140625" customWidth="1"/>
    <col min="27" max="27" width="15.85546875" customWidth="1"/>
    <col min="29" max="29" width="20.28515625" customWidth="1"/>
    <col min="30" max="30" width="4.5703125" customWidth="1"/>
    <col min="31" max="31" width="19" customWidth="1"/>
    <col min="35" max="35" width="13.85546875" customWidth="1"/>
    <col min="36" max="36" width="15.7109375" customWidth="1"/>
    <col min="37" max="37" width="15.85546875" customWidth="1"/>
    <col min="38" max="38" width="13.5703125" bestFit="1" customWidth="1"/>
    <col min="39" max="39" width="20.28515625" customWidth="1"/>
    <col min="40" max="40" width="4.140625" customWidth="1"/>
    <col min="41" max="41" width="19" customWidth="1"/>
    <col min="45" max="45" width="13.85546875" customWidth="1"/>
    <col min="46" max="46" width="15.7109375" customWidth="1"/>
    <col min="47" max="47" width="15.85546875" customWidth="1"/>
    <col min="49" max="49" width="20.28515625" customWidth="1"/>
  </cols>
  <sheetData>
    <row r="5" spans="1:51" s="10" customFormat="1" ht="25.5" customHeight="1" x14ac:dyDescent="0.25">
      <c r="A5" s="26" t="s">
        <v>13</v>
      </c>
      <c r="B5" s="113" t="s">
        <v>6</v>
      </c>
      <c r="C5" s="114"/>
      <c r="D5" s="114"/>
      <c r="E5" s="114"/>
      <c r="F5" s="114"/>
      <c r="G5" s="114"/>
      <c r="H5" s="114"/>
      <c r="I5" s="115"/>
      <c r="K5" s="26" t="s">
        <v>13</v>
      </c>
      <c r="L5" s="113" t="s">
        <v>67</v>
      </c>
      <c r="M5" s="114"/>
      <c r="N5" s="114"/>
      <c r="O5" s="114"/>
      <c r="P5" s="114"/>
      <c r="Q5" s="114"/>
      <c r="R5" s="114"/>
      <c r="S5" s="115"/>
      <c r="U5" s="26" t="s">
        <v>13</v>
      </c>
      <c r="V5" s="113" t="s">
        <v>8</v>
      </c>
      <c r="W5" s="114"/>
      <c r="X5" s="114"/>
      <c r="Y5" s="114"/>
      <c r="Z5" s="114"/>
      <c r="AA5" s="114"/>
      <c r="AB5" s="114"/>
      <c r="AC5" s="115"/>
      <c r="AE5" s="26" t="s">
        <v>13</v>
      </c>
      <c r="AF5" s="113" t="s">
        <v>88</v>
      </c>
      <c r="AG5" s="114"/>
      <c r="AH5" s="114"/>
      <c r="AI5" s="114"/>
      <c r="AJ5" s="114"/>
      <c r="AK5" s="114"/>
      <c r="AL5" s="114"/>
      <c r="AM5" s="115"/>
      <c r="AO5" s="26" t="s">
        <v>13</v>
      </c>
      <c r="AP5" s="113" t="s">
        <v>100</v>
      </c>
      <c r="AQ5" s="114"/>
      <c r="AR5" s="114"/>
      <c r="AS5" s="114"/>
      <c r="AT5" s="114"/>
      <c r="AU5" s="114"/>
      <c r="AV5" s="114"/>
      <c r="AW5" s="115"/>
    </row>
    <row r="6" spans="1:51" ht="60" x14ac:dyDescent="0.25">
      <c r="A6" s="27" t="s">
        <v>12</v>
      </c>
      <c r="B6" s="28" t="s">
        <v>14</v>
      </c>
      <c r="C6" s="28" t="s">
        <v>15</v>
      </c>
      <c r="D6" s="27" t="s">
        <v>18</v>
      </c>
      <c r="E6" s="27" t="s">
        <v>207</v>
      </c>
      <c r="F6" s="27" t="s">
        <v>209</v>
      </c>
      <c r="G6" s="27" t="s">
        <v>208</v>
      </c>
      <c r="H6" s="27" t="s">
        <v>16</v>
      </c>
      <c r="I6" s="27" t="s">
        <v>19</v>
      </c>
      <c r="K6" s="27" t="s">
        <v>12</v>
      </c>
      <c r="L6" s="28" t="s">
        <v>14</v>
      </c>
      <c r="M6" s="28" t="s">
        <v>15</v>
      </c>
      <c r="N6" s="27" t="s">
        <v>18</v>
      </c>
      <c r="O6" s="27" t="s">
        <v>207</v>
      </c>
      <c r="P6" s="27" t="s">
        <v>209</v>
      </c>
      <c r="Q6" s="27" t="s">
        <v>208</v>
      </c>
      <c r="R6" s="27" t="s">
        <v>16</v>
      </c>
      <c r="S6" s="27" t="s">
        <v>19</v>
      </c>
      <c r="U6" s="27" t="s">
        <v>12</v>
      </c>
      <c r="V6" s="28" t="s">
        <v>14</v>
      </c>
      <c r="W6" s="28" t="s">
        <v>15</v>
      </c>
      <c r="X6" s="27" t="s">
        <v>18</v>
      </c>
      <c r="Y6" s="27" t="s">
        <v>207</v>
      </c>
      <c r="Z6" s="27" t="s">
        <v>209</v>
      </c>
      <c r="AA6" s="27" t="s">
        <v>208</v>
      </c>
      <c r="AB6" s="27" t="s">
        <v>16</v>
      </c>
      <c r="AC6" s="27" t="s">
        <v>19</v>
      </c>
      <c r="AE6" s="27" t="s">
        <v>12</v>
      </c>
      <c r="AF6" s="28" t="s">
        <v>14</v>
      </c>
      <c r="AG6" s="28" t="s">
        <v>15</v>
      </c>
      <c r="AH6" s="27" t="s">
        <v>18</v>
      </c>
      <c r="AI6" s="27" t="s">
        <v>207</v>
      </c>
      <c r="AJ6" s="27" t="s">
        <v>209</v>
      </c>
      <c r="AK6" s="27" t="s">
        <v>208</v>
      </c>
      <c r="AL6" s="27" t="s">
        <v>16</v>
      </c>
      <c r="AM6" s="27" t="s">
        <v>19</v>
      </c>
      <c r="AO6" s="27" t="s">
        <v>12</v>
      </c>
      <c r="AP6" s="28" t="s">
        <v>14</v>
      </c>
      <c r="AQ6" s="28" t="s">
        <v>15</v>
      </c>
      <c r="AR6" s="27" t="s">
        <v>18</v>
      </c>
      <c r="AS6" s="27" t="s">
        <v>207</v>
      </c>
      <c r="AT6" s="27" t="s">
        <v>209</v>
      </c>
      <c r="AU6" s="27" t="s">
        <v>208</v>
      </c>
      <c r="AV6" s="27" t="s">
        <v>16</v>
      </c>
      <c r="AW6" s="27" t="s">
        <v>19</v>
      </c>
    </row>
    <row r="7" spans="1:51" ht="30" x14ac:dyDescent="0.25">
      <c r="A7" s="8">
        <v>472</v>
      </c>
      <c r="B7" s="13">
        <v>41418</v>
      </c>
      <c r="C7" s="13">
        <v>41547</v>
      </c>
      <c r="D7" s="8">
        <v>290</v>
      </c>
      <c r="E7" s="16" t="s">
        <v>50</v>
      </c>
      <c r="F7" s="49">
        <v>1</v>
      </c>
      <c r="G7" s="12">
        <f t="shared" ref="G7:G15" si="0">+(C7-B7)/30</f>
        <v>4.3</v>
      </c>
      <c r="H7" s="68">
        <f>+G7*F7</f>
        <v>4.3</v>
      </c>
      <c r="I7" s="15"/>
      <c r="K7" s="16" t="s">
        <v>63</v>
      </c>
      <c r="L7" s="17">
        <v>40163</v>
      </c>
      <c r="M7" s="17">
        <v>40359</v>
      </c>
      <c r="N7" s="16" t="s">
        <v>133</v>
      </c>
      <c r="O7" s="16" t="s">
        <v>70</v>
      </c>
      <c r="P7" s="49">
        <v>1</v>
      </c>
      <c r="Q7" s="12">
        <f t="shared" ref="Q7:Q16" si="1">+(M7-L7)/30</f>
        <v>6.5333333333333332</v>
      </c>
      <c r="R7" s="18">
        <f>+Q7*P7</f>
        <v>6.5333333333333332</v>
      </c>
      <c r="S7" s="14" t="s">
        <v>170</v>
      </c>
      <c r="U7" s="16" t="s">
        <v>80</v>
      </c>
      <c r="V7" s="17">
        <v>41426</v>
      </c>
      <c r="W7" s="17">
        <v>42216</v>
      </c>
      <c r="X7" s="16">
        <v>85</v>
      </c>
      <c r="Y7" s="16" t="s">
        <v>69</v>
      </c>
      <c r="Z7" s="49">
        <v>1</v>
      </c>
      <c r="AA7" s="12">
        <f>+(W7-V7)/30</f>
        <v>26.333333333333332</v>
      </c>
      <c r="AB7" s="12">
        <f>+AA7*Z7</f>
        <v>26.333333333333332</v>
      </c>
      <c r="AC7" s="14"/>
      <c r="AE7" s="16" t="s">
        <v>98</v>
      </c>
      <c r="AF7" s="17">
        <v>40026</v>
      </c>
      <c r="AG7" s="17">
        <v>40162</v>
      </c>
      <c r="AH7" s="16">
        <v>104</v>
      </c>
      <c r="AI7" s="16" t="s">
        <v>153</v>
      </c>
      <c r="AJ7" s="49">
        <v>1</v>
      </c>
      <c r="AK7" s="12">
        <f t="shared" ref="AK7:AK18" si="2">+(AG7-AF7)/30</f>
        <v>4.5333333333333332</v>
      </c>
      <c r="AL7" s="18">
        <f t="shared" ref="AL7:AL18" si="3">+AK7*AJ7</f>
        <v>4.5333333333333332</v>
      </c>
      <c r="AM7" s="16"/>
      <c r="AO7" s="16" t="s">
        <v>106</v>
      </c>
      <c r="AP7" s="17">
        <v>42333</v>
      </c>
      <c r="AQ7" s="17">
        <v>42369</v>
      </c>
      <c r="AR7" s="16">
        <v>130</v>
      </c>
      <c r="AS7" s="16" t="s">
        <v>110</v>
      </c>
      <c r="AT7" s="49">
        <v>1</v>
      </c>
      <c r="AU7" s="12">
        <f>+(AQ7-AP7)/30</f>
        <v>1.2</v>
      </c>
      <c r="AV7" s="18">
        <f>+(AQ7-AP7)/30</f>
        <v>1.2</v>
      </c>
      <c r="AW7" s="14" t="s">
        <v>171</v>
      </c>
    </row>
    <row r="8" spans="1:51" ht="60" x14ac:dyDescent="0.25">
      <c r="A8" s="31" t="s">
        <v>214</v>
      </c>
      <c r="B8" s="32">
        <v>42278</v>
      </c>
      <c r="C8" s="32">
        <v>42643</v>
      </c>
      <c r="D8" s="16" t="s">
        <v>187</v>
      </c>
      <c r="E8" s="11" t="s">
        <v>50</v>
      </c>
      <c r="F8" s="49">
        <v>1</v>
      </c>
      <c r="G8" s="12">
        <f t="shared" si="0"/>
        <v>12.166666666666666</v>
      </c>
      <c r="H8" s="68">
        <f>+G8*F8</f>
        <v>12.166666666666666</v>
      </c>
      <c r="I8" s="14" t="s">
        <v>215</v>
      </c>
      <c r="K8" s="16" t="s">
        <v>62</v>
      </c>
      <c r="L8" s="17">
        <v>40710</v>
      </c>
      <c r="M8" s="17">
        <v>41030</v>
      </c>
      <c r="N8" s="16" t="s">
        <v>132</v>
      </c>
      <c r="O8" s="16" t="s">
        <v>70</v>
      </c>
      <c r="P8" s="49">
        <v>1</v>
      </c>
      <c r="Q8" s="12">
        <f t="shared" si="1"/>
        <v>10.666666666666666</v>
      </c>
      <c r="R8" s="18">
        <f>+Q8*P8</f>
        <v>10.666666666666666</v>
      </c>
      <c r="S8" s="14" t="s">
        <v>190</v>
      </c>
      <c r="U8" s="116" t="s">
        <v>224</v>
      </c>
      <c r="V8" s="117"/>
      <c r="W8" s="117"/>
      <c r="X8" s="117"/>
      <c r="Y8" s="118"/>
      <c r="Z8" s="49"/>
      <c r="AA8" s="62">
        <f>+AA7</f>
        <v>26.333333333333332</v>
      </c>
      <c r="AB8" s="62">
        <f>+AB7</f>
        <v>26.333333333333332</v>
      </c>
      <c r="AC8" s="34"/>
      <c r="AE8" s="16" t="s">
        <v>99</v>
      </c>
      <c r="AF8" s="17">
        <v>40240</v>
      </c>
      <c r="AG8" s="17">
        <v>40385</v>
      </c>
      <c r="AH8" s="11">
        <v>105</v>
      </c>
      <c r="AI8" s="16" t="s">
        <v>153</v>
      </c>
      <c r="AJ8" s="49">
        <v>1</v>
      </c>
      <c r="AK8" s="12">
        <f t="shared" si="2"/>
        <v>4.833333333333333</v>
      </c>
      <c r="AL8" s="18">
        <f t="shared" si="3"/>
        <v>4.833333333333333</v>
      </c>
      <c r="AM8" s="11"/>
      <c r="AO8" s="16" t="s">
        <v>113</v>
      </c>
      <c r="AP8" s="17">
        <v>42383</v>
      </c>
      <c r="AQ8" s="17">
        <v>42643</v>
      </c>
      <c r="AR8" s="16">
        <v>177</v>
      </c>
      <c r="AS8" s="11" t="s">
        <v>110</v>
      </c>
      <c r="AT8" s="49">
        <v>1</v>
      </c>
      <c r="AU8" s="12">
        <f>+(AQ8-AP8)/30</f>
        <v>8.6666666666666661</v>
      </c>
      <c r="AV8" s="18">
        <v>0</v>
      </c>
      <c r="AW8" s="14" t="s">
        <v>234</v>
      </c>
    </row>
    <row r="9" spans="1:51" ht="150" x14ac:dyDescent="0.25">
      <c r="A9" s="16" t="s">
        <v>238</v>
      </c>
      <c r="B9" s="17">
        <v>42296</v>
      </c>
      <c r="C9" s="17">
        <v>42613</v>
      </c>
      <c r="D9" s="16" t="s">
        <v>188</v>
      </c>
      <c r="E9" s="11" t="s">
        <v>50</v>
      </c>
      <c r="F9" s="49">
        <v>1</v>
      </c>
      <c r="G9" s="12">
        <f t="shared" si="0"/>
        <v>10.566666666666666</v>
      </c>
      <c r="H9" s="68">
        <v>0</v>
      </c>
      <c r="I9" s="14" t="s">
        <v>239</v>
      </c>
      <c r="K9" s="16" t="s">
        <v>64</v>
      </c>
      <c r="L9" s="17">
        <v>41236</v>
      </c>
      <c r="M9" s="17">
        <v>41534</v>
      </c>
      <c r="N9" s="16" t="s">
        <v>134</v>
      </c>
      <c r="O9" s="11" t="s">
        <v>70</v>
      </c>
      <c r="P9" s="49">
        <v>1</v>
      </c>
      <c r="Q9" s="12">
        <f t="shared" si="1"/>
        <v>9.9333333333333336</v>
      </c>
      <c r="R9" s="18">
        <f>+Q9*P9</f>
        <v>9.9333333333333336</v>
      </c>
      <c r="S9" s="14" t="s">
        <v>170</v>
      </c>
      <c r="U9" s="16" t="s">
        <v>76</v>
      </c>
      <c r="V9" s="17">
        <v>39664</v>
      </c>
      <c r="W9" s="17">
        <v>40237</v>
      </c>
      <c r="X9" s="16">
        <v>72</v>
      </c>
      <c r="Y9" s="16" t="s">
        <v>81</v>
      </c>
      <c r="Z9" s="49">
        <v>1</v>
      </c>
      <c r="AA9" s="12">
        <f t="shared" ref="AA9:AA14" si="4">+(W9-V9)/30</f>
        <v>19.100000000000001</v>
      </c>
      <c r="AB9" s="12">
        <f>+AA9*Z9</f>
        <v>19.100000000000001</v>
      </c>
      <c r="AC9" s="14" t="s">
        <v>278</v>
      </c>
      <c r="AE9" s="73" t="s">
        <v>91</v>
      </c>
      <c r="AF9" s="74">
        <v>40596</v>
      </c>
      <c r="AG9" s="74">
        <v>41425</v>
      </c>
      <c r="AH9" s="73">
        <v>80</v>
      </c>
      <c r="AI9" s="75" t="s">
        <v>153</v>
      </c>
      <c r="AJ9" s="76">
        <v>1</v>
      </c>
      <c r="AK9" s="77">
        <f t="shared" si="2"/>
        <v>27.633333333333333</v>
      </c>
      <c r="AL9" s="78">
        <v>0</v>
      </c>
      <c r="AM9" s="67" t="s">
        <v>285</v>
      </c>
      <c r="AO9" s="16" t="s">
        <v>107</v>
      </c>
      <c r="AP9" s="17">
        <v>42917</v>
      </c>
      <c r="AQ9" s="17">
        <v>43123</v>
      </c>
      <c r="AR9" s="16">
        <v>131</v>
      </c>
      <c r="AS9" s="16" t="s">
        <v>110</v>
      </c>
      <c r="AT9" s="49">
        <v>1</v>
      </c>
      <c r="AU9" s="12">
        <f>+(AQ9-AP9)/30</f>
        <v>6.8666666666666663</v>
      </c>
      <c r="AV9" s="18">
        <f>+(AQ9-AP9)/30</f>
        <v>6.8666666666666663</v>
      </c>
      <c r="AW9" s="16" t="s">
        <v>235</v>
      </c>
    </row>
    <row r="10" spans="1:51" ht="45" x14ac:dyDescent="0.25">
      <c r="A10" s="16" t="s">
        <v>22</v>
      </c>
      <c r="B10" s="17">
        <v>42459</v>
      </c>
      <c r="C10" s="17">
        <v>42699</v>
      </c>
      <c r="D10" s="16">
        <v>295</v>
      </c>
      <c r="E10" s="16" t="s">
        <v>50</v>
      </c>
      <c r="F10" s="49">
        <v>1</v>
      </c>
      <c r="G10" s="12">
        <f t="shared" si="0"/>
        <v>8</v>
      </c>
      <c r="H10" s="68">
        <v>0</v>
      </c>
      <c r="I10" s="14" t="s">
        <v>240</v>
      </c>
      <c r="K10" s="16" t="s">
        <v>65</v>
      </c>
      <c r="L10" s="17">
        <v>41535</v>
      </c>
      <c r="M10" s="17">
        <v>41573</v>
      </c>
      <c r="N10" s="16" t="s">
        <v>135</v>
      </c>
      <c r="O10" s="11" t="s">
        <v>70</v>
      </c>
      <c r="P10" s="49">
        <v>1</v>
      </c>
      <c r="Q10" s="12">
        <f t="shared" si="1"/>
        <v>1.2666666666666666</v>
      </c>
      <c r="R10" s="18">
        <f>+Q10*P10</f>
        <v>1.2666666666666666</v>
      </c>
      <c r="S10" s="14" t="s">
        <v>191</v>
      </c>
      <c r="U10" s="16" t="s">
        <v>74</v>
      </c>
      <c r="V10" s="17">
        <v>40653</v>
      </c>
      <c r="W10" s="17">
        <v>40847</v>
      </c>
      <c r="X10" s="16">
        <v>60</v>
      </c>
      <c r="Y10" s="16" t="s">
        <v>81</v>
      </c>
      <c r="Z10" s="49">
        <v>1</v>
      </c>
      <c r="AA10" s="12">
        <f t="shared" si="4"/>
        <v>6.4666666666666668</v>
      </c>
      <c r="AB10" s="12">
        <f>+AA10*Z10</f>
        <v>6.4666666666666668</v>
      </c>
      <c r="AC10" s="14" t="s">
        <v>278</v>
      </c>
      <c r="AE10" s="16" t="s">
        <v>89</v>
      </c>
      <c r="AF10" s="17">
        <v>40907</v>
      </c>
      <c r="AG10" s="17">
        <v>41670</v>
      </c>
      <c r="AH10" s="16">
        <v>78</v>
      </c>
      <c r="AI10" s="11" t="s">
        <v>210</v>
      </c>
      <c r="AJ10" s="49">
        <v>0</v>
      </c>
      <c r="AK10" s="12">
        <f t="shared" si="2"/>
        <v>25.433333333333334</v>
      </c>
      <c r="AL10" s="18">
        <f t="shared" si="3"/>
        <v>0</v>
      </c>
      <c r="AM10" s="14" t="s">
        <v>271</v>
      </c>
      <c r="AO10" s="16" t="s">
        <v>111</v>
      </c>
      <c r="AP10" s="17"/>
      <c r="AQ10" s="17"/>
      <c r="AR10" s="16">
        <v>181</v>
      </c>
      <c r="AS10" s="16" t="s">
        <v>217</v>
      </c>
      <c r="AT10" s="49">
        <v>1</v>
      </c>
      <c r="AU10" s="12">
        <f>+(AQ10-AP10)/30</f>
        <v>0</v>
      </c>
      <c r="AV10" s="18">
        <f>+(AQ10-AP10)/30</f>
        <v>0</v>
      </c>
      <c r="AW10" s="14" t="s">
        <v>193</v>
      </c>
    </row>
    <row r="11" spans="1:51" ht="45" x14ac:dyDescent="0.25">
      <c r="A11" s="11" t="s">
        <v>17</v>
      </c>
      <c r="B11" s="13">
        <v>42656</v>
      </c>
      <c r="C11" s="13">
        <v>42735</v>
      </c>
      <c r="D11" s="11" t="s">
        <v>186</v>
      </c>
      <c r="E11" s="16" t="s">
        <v>50</v>
      </c>
      <c r="F11" s="49">
        <v>1</v>
      </c>
      <c r="G11" s="12">
        <f t="shared" si="0"/>
        <v>2.6333333333333333</v>
      </c>
      <c r="H11" s="68">
        <f>+G11*F11</f>
        <v>2.6333333333333333</v>
      </c>
      <c r="I11" s="15" t="s">
        <v>190</v>
      </c>
      <c r="K11" s="16" t="s">
        <v>57</v>
      </c>
      <c r="L11" s="17">
        <v>42261</v>
      </c>
      <c r="M11" s="17">
        <v>42674</v>
      </c>
      <c r="N11" s="16">
        <v>63</v>
      </c>
      <c r="O11" s="16" t="s">
        <v>70</v>
      </c>
      <c r="P11" s="49">
        <v>1</v>
      </c>
      <c r="Q11" s="12">
        <f t="shared" si="1"/>
        <v>13.766666666666667</v>
      </c>
      <c r="R11" s="18">
        <f>+Q11*P11</f>
        <v>13.766666666666667</v>
      </c>
      <c r="S11" s="16"/>
      <c r="U11" s="11" t="s">
        <v>73</v>
      </c>
      <c r="V11" s="13">
        <v>41030</v>
      </c>
      <c r="W11" s="13">
        <v>41274</v>
      </c>
      <c r="X11" s="11">
        <v>63</v>
      </c>
      <c r="Y11" s="16" t="s">
        <v>81</v>
      </c>
      <c r="Z11" s="50">
        <v>1</v>
      </c>
      <c r="AA11" s="12">
        <f t="shared" si="4"/>
        <v>8.1333333333333329</v>
      </c>
      <c r="AB11" s="12">
        <f>+AA11*Z11</f>
        <v>8.1333333333333329</v>
      </c>
      <c r="AC11" s="14" t="s">
        <v>278</v>
      </c>
      <c r="AE11" s="16" t="s">
        <v>96</v>
      </c>
      <c r="AF11" s="17">
        <v>41426</v>
      </c>
      <c r="AG11" s="17">
        <v>41881</v>
      </c>
      <c r="AH11" s="16">
        <v>101</v>
      </c>
      <c r="AI11" s="11" t="s">
        <v>153</v>
      </c>
      <c r="AJ11" s="49">
        <v>1</v>
      </c>
      <c r="AK11" s="12">
        <f t="shared" si="2"/>
        <v>15.166666666666666</v>
      </c>
      <c r="AL11" s="18">
        <f t="shared" si="3"/>
        <v>15.166666666666666</v>
      </c>
      <c r="AM11" s="15" t="s">
        <v>272</v>
      </c>
      <c r="AO11" s="120" t="s">
        <v>227</v>
      </c>
      <c r="AP11" s="121"/>
      <c r="AQ11" s="121"/>
      <c r="AR11" s="121"/>
      <c r="AS11" s="122"/>
      <c r="AT11" s="52"/>
      <c r="AU11" s="63">
        <f>SUM(AU7:AU10)</f>
        <v>16.733333333333331</v>
      </c>
      <c r="AV11" s="63">
        <f>SUM(AV7:AV10)</f>
        <v>8.0666666666666664</v>
      </c>
      <c r="AW11" s="64"/>
    </row>
    <row r="12" spans="1:51" ht="90" x14ac:dyDescent="0.25">
      <c r="A12" s="16" t="s">
        <v>24</v>
      </c>
      <c r="B12" s="17">
        <v>42684</v>
      </c>
      <c r="C12" s="17">
        <v>43017</v>
      </c>
      <c r="D12" s="16">
        <v>295</v>
      </c>
      <c r="E12" s="16" t="s">
        <v>50</v>
      </c>
      <c r="F12" s="49">
        <v>1</v>
      </c>
      <c r="G12" s="12">
        <f t="shared" si="0"/>
        <v>11.1</v>
      </c>
      <c r="H12" s="68">
        <v>0</v>
      </c>
      <c r="I12" s="14" t="s">
        <v>240</v>
      </c>
      <c r="K12" s="16" t="s">
        <v>136</v>
      </c>
      <c r="L12" s="17">
        <v>42312</v>
      </c>
      <c r="M12" s="17">
        <v>42514</v>
      </c>
      <c r="N12" s="16" t="s">
        <v>169</v>
      </c>
      <c r="O12" s="16" t="s">
        <v>70</v>
      </c>
      <c r="P12" s="49">
        <v>1</v>
      </c>
      <c r="Q12" s="12">
        <f t="shared" si="1"/>
        <v>6.7333333333333334</v>
      </c>
      <c r="R12" s="18">
        <v>0</v>
      </c>
      <c r="S12" s="14" t="s">
        <v>230</v>
      </c>
      <c r="U12" s="11" t="s">
        <v>75</v>
      </c>
      <c r="V12" s="13">
        <v>41275</v>
      </c>
      <c r="W12" s="13">
        <v>41446</v>
      </c>
      <c r="X12" s="11">
        <v>65</v>
      </c>
      <c r="Y12" s="16" t="s">
        <v>218</v>
      </c>
      <c r="Z12" s="50">
        <v>0.85</v>
      </c>
      <c r="AA12" s="12">
        <f t="shared" si="4"/>
        <v>5.7</v>
      </c>
      <c r="AB12" s="12">
        <f>+AA12*Z12</f>
        <v>4.8449999999999998</v>
      </c>
      <c r="AC12" s="14" t="s">
        <v>191</v>
      </c>
      <c r="AE12" s="16" t="s">
        <v>228</v>
      </c>
      <c r="AF12" s="17">
        <v>41541</v>
      </c>
      <c r="AG12" s="17">
        <v>41699</v>
      </c>
      <c r="AH12" s="16" t="s">
        <v>97</v>
      </c>
      <c r="AI12" s="11" t="s">
        <v>210</v>
      </c>
      <c r="AJ12" s="49">
        <v>0</v>
      </c>
      <c r="AK12" s="12">
        <f t="shared" si="2"/>
        <v>5.2666666666666666</v>
      </c>
      <c r="AL12" s="18">
        <f t="shared" si="3"/>
        <v>0</v>
      </c>
      <c r="AM12" s="15" t="s">
        <v>270</v>
      </c>
      <c r="AO12" s="16" t="s">
        <v>68</v>
      </c>
      <c r="AP12" s="17">
        <v>42655</v>
      </c>
      <c r="AQ12" s="17">
        <v>42735</v>
      </c>
      <c r="AR12" s="16" t="s">
        <v>108</v>
      </c>
      <c r="AS12" s="11" t="s">
        <v>216</v>
      </c>
      <c r="AT12" s="49">
        <v>0.83</v>
      </c>
      <c r="AU12" s="12">
        <f>+(AQ12-AP12)/30</f>
        <v>2.6666666666666665</v>
      </c>
      <c r="AV12" s="18">
        <v>0</v>
      </c>
      <c r="AW12" s="14" t="s">
        <v>179</v>
      </c>
    </row>
    <row r="13" spans="1:51" ht="30" x14ac:dyDescent="0.25">
      <c r="A13" s="31" t="s">
        <v>23</v>
      </c>
      <c r="B13" s="32">
        <v>42684</v>
      </c>
      <c r="C13" s="32">
        <v>43017</v>
      </c>
      <c r="D13" s="16">
        <v>295</v>
      </c>
      <c r="E13" s="16" t="s">
        <v>50</v>
      </c>
      <c r="F13" s="49">
        <v>1</v>
      </c>
      <c r="G13" s="12">
        <f t="shared" si="0"/>
        <v>11.1</v>
      </c>
      <c r="H13" s="68">
        <v>0</v>
      </c>
      <c r="I13" s="14" t="s">
        <v>240</v>
      </c>
      <c r="K13" s="16" t="s">
        <v>56</v>
      </c>
      <c r="L13" s="17">
        <v>42491</v>
      </c>
      <c r="M13" s="17">
        <v>42643</v>
      </c>
      <c r="N13" s="16" t="s">
        <v>130</v>
      </c>
      <c r="O13" s="16" t="s">
        <v>70</v>
      </c>
      <c r="P13" s="49">
        <v>1</v>
      </c>
      <c r="Q13" s="12">
        <f t="shared" si="1"/>
        <v>5.0666666666666664</v>
      </c>
      <c r="R13" s="18">
        <v>0</v>
      </c>
      <c r="S13" s="14" t="s">
        <v>230</v>
      </c>
      <c r="U13" s="16" t="s">
        <v>77</v>
      </c>
      <c r="V13" s="17">
        <v>41570</v>
      </c>
      <c r="W13" s="17">
        <v>42003</v>
      </c>
      <c r="X13" s="16" t="s">
        <v>58</v>
      </c>
      <c r="Y13" s="16" t="s">
        <v>218</v>
      </c>
      <c r="Z13" s="49">
        <v>0.5</v>
      </c>
      <c r="AA13" s="12">
        <f t="shared" si="4"/>
        <v>14.433333333333334</v>
      </c>
      <c r="AB13" s="12">
        <f>+AA13*Z13</f>
        <v>7.2166666666666668</v>
      </c>
      <c r="AC13" s="14"/>
      <c r="AE13" s="16" t="s">
        <v>92</v>
      </c>
      <c r="AF13" s="17">
        <v>41882</v>
      </c>
      <c r="AG13" s="17">
        <v>42216</v>
      </c>
      <c r="AH13" s="16" t="s">
        <v>120</v>
      </c>
      <c r="AI13" s="11" t="s">
        <v>153</v>
      </c>
      <c r="AJ13" s="49">
        <v>1</v>
      </c>
      <c r="AK13" s="12">
        <f t="shared" si="2"/>
        <v>11.133333333333333</v>
      </c>
      <c r="AL13" s="18">
        <f t="shared" si="3"/>
        <v>11.133333333333333</v>
      </c>
      <c r="AM13" s="15" t="s">
        <v>273</v>
      </c>
      <c r="AO13" s="120" t="s">
        <v>226</v>
      </c>
      <c r="AP13" s="121"/>
      <c r="AQ13" s="121"/>
      <c r="AR13" s="121"/>
      <c r="AS13" s="122"/>
      <c r="AT13" s="52"/>
      <c r="AU13" s="63">
        <f>+AU12</f>
        <v>2.6666666666666665</v>
      </c>
      <c r="AV13" s="63">
        <f>+AV12</f>
        <v>0</v>
      </c>
      <c r="AW13" s="64"/>
    </row>
    <row r="14" spans="1:51" s="7" customFormat="1" ht="75" x14ac:dyDescent="0.25">
      <c r="A14" s="11" t="s">
        <v>17</v>
      </c>
      <c r="B14" s="13">
        <v>42736</v>
      </c>
      <c r="C14" s="13">
        <v>42755</v>
      </c>
      <c r="D14" s="11" t="s">
        <v>185</v>
      </c>
      <c r="E14" s="16" t="s">
        <v>50</v>
      </c>
      <c r="F14" s="49">
        <v>1</v>
      </c>
      <c r="G14" s="12">
        <f t="shared" si="0"/>
        <v>0.6333333333333333</v>
      </c>
      <c r="H14" s="68">
        <f>+G14*F14</f>
        <v>0.6333333333333333</v>
      </c>
      <c r="I14" s="15" t="s">
        <v>231</v>
      </c>
      <c r="K14" s="16" t="s">
        <v>61</v>
      </c>
      <c r="L14" s="17">
        <v>42675</v>
      </c>
      <c r="M14" s="17">
        <v>42916</v>
      </c>
      <c r="N14" s="16" t="s">
        <v>131</v>
      </c>
      <c r="O14" s="16" t="s">
        <v>70</v>
      </c>
      <c r="P14" s="49">
        <v>1</v>
      </c>
      <c r="Q14" s="18">
        <f t="shared" si="1"/>
        <v>8.0333333333333332</v>
      </c>
      <c r="R14" s="18">
        <f>+Q14*P14</f>
        <v>8.0333333333333332</v>
      </c>
      <c r="S14" s="14" t="s">
        <v>231</v>
      </c>
      <c r="U14" s="16" t="s">
        <v>78</v>
      </c>
      <c r="V14" s="17">
        <v>41817</v>
      </c>
      <c r="W14" s="17">
        <v>42004</v>
      </c>
      <c r="X14" s="16" t="s">
        <v>79</v>
      </c>
      <c r="Y14" s="16" t="s">
        <v>218</v>
      </c>
      <c r="Z14" s="49">
        <v>0.3</v>
      </c>
      <c r="AA14" s="12">
        <f t="shared" si="4"/>
        <v>6.2333333333333334</v>
      </c>
      <c r="AB14" s="12">
        <v>0</v>
      </c>
      <c r="AC14" s="14" t="s">
        <v>233</v>
      </c>
      <c r="AE14" s="16" t="s">
        <v>176</v>
      </c>
      <c r="AF14" s="17">
        <v>42217</v>
      </c>
      <c r="AG14" s="17">
        <v>42405</v>
      </c>
      <c r="AH14" s="16">
        <v>90</v>
      </c>
      <c r="AI14" s="11" t="s">
        <v>153</v>
      </c>
      <c r="AJ14" s="49">
        <v>1</v>
      </c>
      <c r="AK14" s="12">
        <f t="shared" si="2"/>
        <v>6.2666666666666666</v>
      </c>
      <c r="AL14" s="18">
        <f t="shared" si="3"/>
        <v>6.2666666666666666</v>
      </c>
      <c r="AM14" s="15" t="s">
        <v>272</v>
      </c>
      <c r="AO14" s="119" t="s">
        <v>220</v>
      </c>
      <c r="AP14" s="119"/>
      <c r="AQ14" s="119"/>
      <c r="AR14" s="119"/>
      <c r="AS14" s="58"/>
      <c r="AT14" s="59"/>
      <c r="AU14" s="61">
        <f>+AU11+AU13</f>
        <v>19.399999999999999</v>
      </c>
      <c r="AV14" s="61">
        <f>+AV11+AV13</f>
        <v>8.0666666666666664</v>
      </c>
      <c r="AW14" s="58"/>
    </row>
    <row r="15" spans="1:51" s="7" customFormat="1" ht="60" x14ac:dyDescent="0.25">
      <c r="A15" s="16" t="s">
        <v>237</v>
      </c>
      <c r="B15" s="17">
        <v>42826</v>
      </c>
      <c r="C15" s="17">
        <v>42961</v>
      </c>
      <c r="D15" s="16">
        <v>296</v>
      </c>
      <c r="E15" s="11" t="s">
        <v>50</v>
      </c>
      <c r="F15" s="49">
        <v>1</v>
      </c>
      <c r="G15" s="12">
        <f t="shared" si="0"/>
        <v>4.5</v>
      </c>
      <c r="H15" s="68">
        <f>+G15*F15</f>
        <v>4.5</v>
      </c>
      <c r="I15" s="14" t="s">
        <v>236</v>
      </c>
      <c r="K15" s="16" t="s">
        <v>59</v>
      </c>
      <c r="L15" s="17">
        <v>42634</v>
      </c>
      <c r="M15" s="17">
        <v>42735</v>
      </c>
      <c r="N15" s="16" t="s">
        <v>232</v>
      </c>
      <c r="O15" s="16" t="s">
        <v>70</v>
      </c>
      <c r="P15" s="49">
        <v>1</v>
      </c>
      <c r="Q15" s="18">
        <f t="shared" si="1"/>
        <v>3.3666666666666667</v>
      </c>
      <c r="R15" s="18">
        <v>0</v>
      </c>
      <c r="S15" s="14" t="s">
        <v>233</v>
      </c>
      <c r="U15" s="120" t="s">
        <v>225</v>
      </c>
      <c r="V15" s="121"/>
      <c r="W15" s="121"/>
      <c r="X15" s="121"/>
      <c r="Y15" s="122"/>
      <c r="Z15" s="52"/>
      <c r="AA15" s="63">
        <f>SUM(AA9:AA14)</f>
        <v>60.066666666666677</v>
      </c>
      <c r="AB15" s="63">
        <f>SUM(AB9:AB14)</f>
        <v>45.76166666666667</v>
      </c>
      <c r="AC15" s="64"/>
      <c r="AE15" s="16" t="s">
        <v>93</v>
      </c>
      <c r="AF15" s="17">
        <v>42087</v>
      </c>
      <c r="AG15" s="17">
        <v>42361</v>
      </c>
      <c r="AH15" s="16" t="s">
        <v>94</v>
      </c>
      <c r="AI15" s="11" t="s">
        <v>210</v>
      </c>
      <c r="AJ15" s="49">
        <v>0</v>
      </c>
      <c r="AK15" s="12">
        <f t="shared" si="2"/>
        <v>9.1333333333333329</v>
      </c>
      <c r="AL15" s="18">
        <f t="shared" si="3"/>
        <v>0</v>
      </c>
      <c r="AM15" s="15" t="s">
        <v>274</v>
      </c>
      <c r="AO15" s="20"/>
      <c r="AP15" s="21"/>
      <c r="AQ15" s="21"/>
      <c r="AR15" s="20"/>
      <c r="AS15" s="23"/>
      <c r="AT15" s="79"/>
      <c r="AU15" s="22"/>
      <c r="AV15" s="22"/>
      <c r="AW15" s="20"/>
      <c r="AX15" s="66"/>
      <c r="AY15" s="66"/>
    </row>
    <row r="16" spans="1:51" ht="45" x14ac:dyDescent="0.25">
      <c r="A16" s="116" t="s">
        <v>219</v>
      </c>
      <c r="B16" s="117"/>
      <c r="C16" s="117"/>
      <c r="D16" s="117"/>
      <c r="E16" s="118"/>
      <c r="F16" s="49"/>
      <c r="G16" s="12"/>
      <c r="H16" s="70">
        <f>SUM(H7:H15)</f>
        <v>24.233333333333331</v>
      </c>
      <c r="I16" s="34"/>
      <c r="K16" s="16" t="s">
        <v>60</v>
      </c>
      <c r="L16" s="17">
        <v>42917</v>
      </c>
      <c r="M16" s="17">
        <v>43014</v>
      </c>
      <c r="N16" s="16">
        <v>76</v>
      </c>
      <c r="O16" s="11" t="s">
        <v>70</v>
      </c>
      <c r="P16" s="49">
        <v>1</v>
      </c>
      <c r="Q16" s="18">
        <f t="shared" si="1"/>
        <v>3.2333333333333334</v>
      </c>
      <c r="R16" s="18">
        <f>+Q16*P16</f>
        <v>3.2333333333333334</v>
      </c>
      <c r="S16" s="14" t="s">
        <v>231</v>
      </c>
      <c r="U16" s="119" t="s">
        <v>220</v>
      </c>
      <c r="V16" s="119"/>
      <c r="W16" s="119"/>
      <c r="X16" s="119"/>
      <c r="Y16" s="58"/>
      <c r="Z16" s="59"/>
      <c r="AA16" s="61">
        <f>+AA15+AA8</f>
        <v>86.4</v>
      </c>
      <c r="AB16" s="61">
        <f>+AB15+AB8</f>
        <v>72.094999999999999</v>
      </c>
      <c r="AC16" s="58"/>
      <c r="AE16" s="16" t="s">
        <v>90</v>
      </c>
      <c r="AF16" s="17">
        <v>42406</v>
      </c>
      <c r="AG16" s="17">
        <v>42825</v>
      </c>
      <c r="AH16" s="16">
        <v>79</v>
      </c>
      <c r="AI16" s="11" t="s">
        <v>153</v>
      </c>
      <c r="AJ16" s="49">
        <v>1</v>
      </c>
      <c r="AK16" s="12">
        <f t="shared" si="2"/>
        <v>13.966666666666667</v>
      </c>
      <c r="AL16" s="18">
        <f t="shared" si="3"/>
        <v>13.966666666666667</v>
      </c>
      <c r="AM16" s="15" t="s">
        <v>191</v>
      </c>
      <c r="AW16" s="20"/>
      <c r="AX16" s="55"/>
      <c r="AY16" s="55"/>
    </row>
    <row r="17" spans="1:51" ht="45" x14ac:dyDescent="0.25">
      <c r="A17" s="11" t="s">
        <v>20</v>
      </c>
      <c r="B17" s="13">
        <v>42186</v>
      </c>
      <c r="C17" s="13">
        <v>42916</v>
      </c>
      <c r="D17" s="11" t="s">
        <v>21</v>
      </c>
      <c r="E17" s="16" t="s">
        <v>48</v>
      </c>
      <c r="F17" s="49">
        <v>1</v>
      </c>
      <c r="G17" s="12">
        <f>+(C17-B17)/30</f>
        <v>24.333333333333332</v>
      </c>
      <c r="H17" s="68">
        <f>+G17*F17</f>
        <v>24.333333333333332</v>
      </c>
      <c r="I17" s="34"/>
      <c r="K17" s="116" t="s">
        <v>222</v>
      </c>
      <c r="L17" s="117"/>
      <c r="M17" s="117"/>
      <c r="N17" s="117"/>
      <c r="O17" s="118"/>
      <c r="P17" s="49"/>
      <c r="Q17" s="12">
        <f>SUM(Q7:Q16)</f>
        <v>68.599999999999994</v>
      </c>
      <c r="R17" s="9">
        <f>SUM(R7:R16)</f>
        <v>53.43333333333333</v>
      </c>
      <c r="S17" s="34"/>
      <c r="U17" s="20"/>
      <c r="V17" s="21"/>
      <c r="W17" s="21"/>
      <c r="X17" s="24"/>
      <c r="Y17" s="24"/>
      <c r="Z17" s="53"/>
      <c r="AA17" s="22"/>
      <c r="AB17" s="65"/>
      <c r="AC17" s="24"/>
      <c r="AE17" s="16" t="s">
        <v>229</v>
      </c>
      <c r="AF17" s="17">
        <v>42314</v>
      </c>
      <c r="AG17" s="17">
        <v>42625</v>
      </c>
      <c r="AH17" s="16" t="s">
        <v>95</v>
      </c>
      <c r="AI17" s="11" t="s">
        <v>210</v>
      </c>
      <c r="AJ17" s="49">
        <v>0.5</v>
      </c>
      <c r="AK17" s="12">
        <f t="shared" si="2"/>
        <v>10.366666666666667</v>
      </c>
      <c r="AL17" s="18">
        <f t="shared" si="3"/>
        <v>5.1833333333333336</v>
      </c>
      <c r="AM17" s="15" t="s">
        <v>286</v>
      </c>
      <c r="AO17" s="20"/>
      <c r="AP17" s="21"/>
      <c r="AQ17" s="21"/>
      <c r="AR17" s="20"/>
      <c r="AS17" s="24"/>
      <c r="AT17" s="79"/>
      <c r="AU17" s="22"/>
      <c r="AV17" s="22"/>
      <c r="AW17" s="20"/>
      <c r="AX17" s="55"/>
      <c r="AY17" s="55"/>
    </row>
    <row r="18" spans="1:51" ht="45" x14ac:dyDescent="0.25">
      <c r="A18" s="11" t="s">
        <v>49</v>
      </c>
      <c r="B18" s="13">
        <v>41640</v>
      </c>
      <c r="C18" s="13">
        <v>42003</v>
      </c>
      <c r="D18" s="11" t="s">
        <v>21</v>
      </c>
      <c r="E18" s="16" t="s">
        <v>48</v>
      </c>
      <c r="F18" s="49">
        <v>1</v>
      </c>
      <c r="G18" s="12">
        <f>+(C18-B18)/30</f>
        <v>12.1</v>
      </c>
      <c r="H18" s="68">
        <f>+G18*F18</f>
        <v>12.1</v>
      </c>
      <c r="I18" s="14" t="s">
        <v>283</v>
      </c>
      <c r="K18" s="16" t="s">
        <v>189</v>
      </c>
      <c r="L18" s="17">
        <v>42353</v>
      </c>
      <c r="M18" s="17">
        <v>43112</v>
      </c>
      <c r="N18" s="11" t="s">
        <v>212</v>
      </c>
      <c r="O18" s="11" t="s">
        <v>213</v>
      </c>
      <c r="P18" s="49">
        <v>0.5</v>
      </c>
      <c r="Q18" s="18">
        <f>+(M18-L18)/30</f>
        <v>25.3</v>
      </c>
      <c r="R18" s="18">
        <f>+Q18*P18</f>
        <v>12.65</v>
      </c>
      <c r="S18" s="14" t="s">
        <v>255</v>
      </c>
      <c r="U18" s="20"/>
      <c r="V18" s="21"/>
      <c r="W18" s="21"/>
      <c r="X18" s="24"/>
      <c r="Y18" s="24"/>
      <c r="Z18" s="53"/>
      <c r="AA18" s="22"/>
      <c r="AB18" s="22"/>
      <c r="AC18" s="24"/>
      <c r="AE18" s="16" t="s">
        <v>211</v>
      </c>
      <c r="AF18" s="17">
        <v>42826</v>
      </c>
      <c r="AG18" s="17">
        <v>42855</v>
      </c>
      <c r="AH18" s="16">
        <v>90</v>
      </c>
      <c r="AI18" s="11" t="s">
        <v>153</v>
      </c>
      <c r="AJ18" s="49">
        <v>1</v>
      </c>
      <c r="AK18" s="12">
        <f t="shared" si="2"/>
        <v>0.96666666666666667</v>
      </c>
      <c r="AL18" s="18">
        <f t="shared" si="3"/>
        <v>0.96666666666666667</v>
      </c>
      <c r="AM18" s="15" t="s">
        <v>272</v>
      </c>
      <c r="AO18" s="20"/>
      <c r="AP18" s="21"/>
      <c r="AQ18" s="21"/>
      <c r="AR18" s="20"/>
      <c r="AS18" s="24"/>
      <c r="AT18" s="79"/>
      <c r="AU18" s="22"/>
      <c r="AV18" s="22"/>
      <c r="AW18" s="20"/>
      <c r="AX18" s="55"/>
      <c r="AY18" s="55"/>
    </row>
    <row r="19" spans="1:51" ht="45" x14ac:dyDescent="0.25">
      <c r="A19" s="80" t="s">
        <v>221</v>
      </c>
      <c r="B19" s="80"/>
      <c r="C19" s="80"/>
      <c r="D19" s="80"/>
      <c r="E19" s="80"/>
      <c r="F19" s="49"/>
      <c r="G19" s="12"/>
      <c r="H19" s="70">
        <f>+H18+H17</f>
        <v>36.43333333333333</v>
      </c>
      <c r="I19" s="34"/>
      <c r="K19" s="116" t="s">
        <v>223</v>
      </c>
      <c r="L19" s="117"/>
      <c r="M19" s="117"/>
      <c r="N19" s="117"/>
      <c r="O19" s="118"/>
      <c r="P19" s="49"/>
      <c r="Q19" s="12">
        <f>+Q18</f>
        <v>25.3</v>
      </c>
      <c r="R19" s="9">
        <f>+R18</f>
        <v>12.65</v>
      </c>
      <c r="S19" s="34"/>
      <c r="U19" s="55"/>
      <c r="V19" s="55"/>
      <c r="W19" s="55"/>
      <c r="X19" s="55"/>
      <c r="Y19" s="55"/>
      <c r="Z19" s="55"/>
      <c r="AA19" s="56"/>
      <c r="AB19" s="56"/>
      <c r="AC19" s="55"/>
      <c r="AK19" s="35">
        <f>SUM(AK7:AK18)</f>
        <v>134.70000000000002</v>
      </c>
      <c r="AL19" s="35">
        <f>SUM(AL7:AL18)</f>
        <v>62.05</v>
      </c>
      <c r="AO19" s="55"/>
      <c r="AP19" s="55"/>
      <c r="AQ19" s="55"/>
      <c r="AR19" s="55"/>
      <c r="AS19" s="55"/>
      <c r="AT19" s="55"/>
      <c r="AU19" s="56"/>
      <c r="AV19" s="81"/>
      <c r="AW19" s="55"/>
      <c r="AX19" s="55"/>
      <c r="AY19" s="55"/>
    </row>
    <row r="20" spans="1:51" ht="30" x14ac:dyDescent="0.25">
      <c r="A20" s="72" t="s">
        <v>220</v>
      </c>
      <c r="B20" s="72"/>
      <c r="C20" s="72"/>
      <c r="D20" s="72"/>
      <c r="E20" s="58"/>
      <c r="F20" s="59"/>
      <c r="G20" s="60"/>
      <c r="H20" s="69">
        <f>+H19+H16</f>
        <v>60.666666666666657</v>
      </c>
      <c r="I20" s="58"/>
      <c r="K20" s="119" t="s">
        <v>220</v>
      </c>
      <c r="L20" s="119"/>
      <c r="M20" s="119"/>
      <c r="N20" s="119"/>
      <c r="O20" s="58"/>
      <c r="P20" s="59"/>
      <c r="Q20" s="61">
        <f>+Q19+Q17</f>
        <v>93.899999999999991</v>
      </c>
      <c r="R20" s="61">
        <f>+R19+R17</f>
        <v>66.083333333333329</v>
      </c>
      <c r="S20" s="58"/>
      <c r="AO20" s="55"/>
      <c r="AP20" s="55"/>
      <c r="AQ20" s="55"/>
      <c r="AR20" s="55"/>
      <c r="AS20" s="55"/>
      <c r="AT20" s="55"/>
      <c r="AU20" s="55"/>
      <c r="AV20" s="55"/>
      <c r="AW20" s="55"/>
      <c r="AX20" s="55"/>
      <c r="AY20" s="55"/>
    </row>
    <row r="21" spans="1:51" x14ac:dyDescent="0.25">
      <c r="A21" s="4"/>
      <c r="D21" s="4"/>
      <c r="E21" s="55"/>
      <c r="F21" s="55"/>
      <c r="G21" s="56"/>
      <c r="H21" s="56"/>
      <c r="I21" s="54"/>
      <c r="AO21" s="55"/>
      <c r="AP21" s="55"/>
      <c r="AQ21" s="55"/>
      <c r="AR21" s="55"/>
      <c r="AS21" s="55"/>
      <c r="AT21" s="55"/>
      <c r="AU21" s="55"/>
      <c r="AV21" s="55"/>
      <c r="AW21" s="55"/>
      <c r="AX21" s="55"/>
      <c r="AY21" s="55"/>
    </row>
    <row r="22" spans="1:51" x14ac:dyDescent="0.25">
      <c r="A22" s="4"/>
      <c r="D22" s="4"/>
      <c r="E22" s="55"/>
      <c r="F22" s="55"/>
      <c r="G22" s="55"/>
      <c r="H22" s="57"/>
      <c r="I22" s="54"/>
      <c r="AO22" s="55"/>
      <c r="AP22" s="55"/>
      <c r="AQ22" s="55"/>
      <c r="AR22" s="55"/>
      <c r="AS22" s="55"/>
      <c r="AT22" s="55"/>
      <c r="AU22" s="55"/>
      <c r="AV22" s="55"/>
      <c r="AW22" s="55"/>
      <c r="AX22" s="55"/>
      <c r="AY22" s="55"/>
    </row>
    <row r="23" spans="1:51" x14ac:dyDescent="0.25">
      <c r="D23" s="4"/>
      <c r="E23" s="55"/>
      <c r="F23" s="55"/>
      <c r="G23" s="55"/>
      <c r="H23" s="57"/>
      <c r="I23" s="54"/>
    </row>
    <row r="24" spans="1:51" x14ac:dyDescent="0.25">
      <c r="D24" s="4"/>
      <c r="H24" s="6"/>
      <c r="I24" s="4"/>
    </row>
    <row r="25" spans="1:51" x14ac:dyDescent="0.25">
      <c r="D25" s="4"/>
    </row>
    <row r="26" spans="1:51" x14ac:dyDescent="0.25">
      <c r="D26" s="4"/>
    </row>
  </sheetData>
  <mergeCells count="15">
    <mergeCell ref="K17:O17"/>
    <mergeCell ref="K19:O19"/>
    <mergeCell ref="K20:N20"/>
    <mergeCell ref="AO11:AS11"/>
    <mergeCell ref="AO13:AS13"/>
    <mergeCell ref="AO14:AR14"/>
    <mergeCell ref="U15:Y15"/>
    <mergeCell ref="AF5:AM5"/>
    <mergeCell ref="AP5:AW5"/>
    <mergeCell ref="U8:Y8"/>
    <mergeCell ref="A16:E16"/>
    <mergeCell ref="U16:X16"/>
    <mergeCell ref="B5:I5"/>
    <mergeCell ref="L5:S5"/>
    <mergeCell ref="V5:A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 Requisitos Habilitantes BPM</vt:lpstr>
      <vt:lpstr>Hoja1</vt:lpstr>
      <vt:lpstr>'1. Requisitos Habilitantes BPM'!Títulos_a_imprimir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Pulido Fajardo</dc:creator>
  <cp:lastModifiedBy>Fabiola Colorado Guillen</cp:lastModifiedBy>
  <cp:lastPrinted>2018-03-20T21:48:03Z</cp:lastPrinted>
  <dcterms:created xsi:type="dcterms:W3CDTF">2018-01-11T13:33:28Z</dcterms:created>
  <dcterms:modified xsi:type="dcterms:W3CDTF">2018-03-22T14:51:06Z</dcterms:modified>
</cp:coreProperties>
</file>